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SEGUROS\Varios\BVES\Cargas de EEFF\"/>
    </mc:Choice>
  </mc:AlternateContent>
  <bookViews>
    <workbookView xWindow="0" yWindow="0" windowWidth="20490" windowHeight="7365" activeTab="1"/>
  </bookViews>
  <sheets>
    <sheet name="BALCOM" sheetId="2" r:id="rId1"/>
    <sheet name="EST RES" sheetId="1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2" l="1"/>
  <c r="F49" i="2" s="1"/>
  <c r="C48" i="2"/>
  <c r="C49" i="2" s="1"/>
  <c r="C45" i="2"/>
  <c r="F43" i="2"/>
  <c r="F45" i="2" s="1"/>
  <c r="G45" i="2" s="1"/>
  <c r="C43" i="2"/>
  <c r="F37" i="2"/>
  <c r="C37" i="2"/>
  <c r="F36" i="2"/>
  <c r="C36" i="2"/>
  <c r="F35" i="2"/>
  <c r="C35" i="2"/>
  <c r="F34" i="2"/>
  <c r="C34" i="2"/>
  <c r="F33" i="2"/>
  <c r="C33" i="2"/>
  <c r="F32" i="2"/>
  <c r="C32" i="2"/>
  <c r="F31" i="2"/>
  <c r="C31" i="2"/>
  <c r="F30" i="2"/>
  <c r="C30" i="2"/>
  <c r="F29" i="2"/>
  <c r="C29" i="2"/>
  <c r="C38" i="2" s="1"/>
  <c r="F24" i="2"/>
  <c r="F23" i="2"/>
  <c r="F22" i="2"/>
  <c r="F21" i="2"/>
  <c r="F20" i="2"/>
  <c r="F19" i="2"/>
  <c r="F18" i="2"/>
  <c r="F17" i="2"/>
  <c r="F14" i="2"/>
  <c r="C14" i="2"/>
  <c r="F13" i="2"/>
  <c r="C13" i="2"/>
  <c r="F12" i="2"/>
  <c r="C12" i="2"/>
  <c r="F11" i="2"/>
  <c r="C11" i="2"/>
  <c r="F10" i="2"/>
  <c r="C10" i="2"/>
  <c r="F9" i="2"/>
  <c r="C9" i="2"/>
  <c r="F8" i="2"/>
  <c r="C8" i="2"/>
  <c r="F7" i="2"/>
  <c r="C7" i="2"/>
  <c r="F6" i="2"/>
  <c r="F15" i="2" s="1"/>
  <c r="C6" i="2"/>
  <c r="F16" i="1"/>
  <c r="C16" i="1"/>
  <c r="F15" i="1"/>
  <c r="C15" i="1"/>
  <c r="F14" i="1"/>
  <c r="C14" i="1"/>
  <c r="F13" i="1"/>
  <c r="C13" i="1"/>
  <c r="F12" i="1"/>
  <c r="C12" i="1"/>
  <c r="F11" i="1"/>
  <c r="C11" i="1"/>
  <c r="F10" i="1"/>
  <c r="C10" i="1"/>
  <c r="F9" i="1"/>
  <c r="C9" i="1"/>
  <c r="F8" i="1"/>
  <c r="C8" i="1"/>
  <c r="F26" i="2" l="1"/>
  <c r="C17" i="1"/>
  <c r="C15" i="2"/>
  <c r="F17" i="1"/>
  <c r="F38" i="2"/>
  <c r="F40" i="2" s="1"/>
  <c r="G49" i="2"/>
  <c r="C40" i="2"/>
  <c r="C18" i="1"/>
  <c r="C19" i="1" s="1"/>
  <c r="G40" i="2" l="1"/>
</calcChain>
</file>

<file path=xl/sharedStrings.xml><?xml version="1.0" encoding="utf-8"?>
<sst xmlns="http://schemas.openxmlformats.org/spreadsheetml/2006/main" count="175" uniqueCount="132">
  <si>
    <t>DAVIVIENDA VIDA SEGUROS,S.A. SEGUROS DE PERSONAS</t>
  </si>
  <si>
    <t>41</t>
  </si>
  <si>
    <t>SINIESTROS</t>
  </si>
  <si>
    <t>51</t>
  </si>
  <si>
    <t>PRIMAS PRODUCTOS</t>
  </si>
  <si>
    <t>42</t>
  </si>
  <si>
    <t>PRIMAS CEDIDAS POR REASEGUROS Y REAFIANZAMIENTOS</t>
  </si>
  <si>
    <t>52</t>
  </si>
  <si>
    <t>INGRESO POR DECREMENTO DE RESERVAS TECNICAS Y</t>
  </si>
  <si>
    <t>43</t>
  </si>
  <si>
    <t>GASTO POR INCREMENTO DE RESERVAS TECNICAS Y CONTIN</t>
  </si>
  <si>
    <t>53</t>
  </si>
  <si>
    <t>INGRESOS POR INCREMENTO DE RESERVAS  A CARGO DE RE</t>
  </si>
  <si>
    <t>44</t>
  </si>
  <si>
    <t>GASTOS POR DECREMENTO DE RESERVAS A CARGO DE REASE</t>
  </si>
  <si>
    <t>54</t>
  </si>
  <si>
    <t>SINIESTROS Y GASTOS RECUPERADOS POR REASEGUROS Y R</t>
  </si>
  <si>
    <t>45</t>
  </si>
  <si>
    <t>GASTOS DE ADQUISICION Y CONSERVACION</t>
  </si>
  <si>
    <t>55</t>
  </si>
  <si>
    <t>REEMBOLSOS DE GASTOS POR CESIONES DE SEGUROS Y FIA</t>
  </si>
  <si>
    <t>46</t>
  </si>
  <si>
    <t>DEVOLUCIONES Y CANCELACIONES DE PRIMAS</t>
  </si>
  <si>
    <t>56</t>
  </si>
  <si>
    <t>SALVAMENTOS Y RECUPERACIONES</t>
  </si>
  <si>
    <t>47</t>
  </si>
  <si>
    <t>GASTOS FINANCIEROS Y DE INVERSION</t>
  </si>
  <si>
    <t>57</t>
  </si>
  <si>
    <t>INGRESOS FINANCIEROS Y DE INVERSION</t>
  </si>
  <si>
    <t>48</t>
  </si>
  <si>
    <t>GASTOS DE ADMINISTRACION</t>
  </si>
  <si>
    <t>58</t>
  </si>
  <si>
    <t>INGRESOS POR RECUPERACION DE ACTIVOS Y PROVISIONES</t>
  </si>
  <si>
    <t>49</t>
  </si>
  <si>
    <t>GASTOS EXTRAORDINARIOS Y DE EJERCICIOS ANTERIORES</t>
  </si>
  <si>
    <t>59</t>
  </si>
  <si>
    <t>INGRESOS EXTRAORDINARIOS Y DE EJERCICIOS ANTERIORE</t>
  </si>
  <si>
    <t>TOTAL GASTOS</t>
  </si>
  <si>
    <t>TOTAL INGRESOS</t>
  </si>
  <si>
    <t>UTILIDAD DEL EJERCICIO</t>
  </si>
  <si>
    <t>SUMAS</t>
  </si>
  <si>
    <t>Ing.Rafael Humberto Puente Rosales</t>
  </si>
  <si>
    <t>Gerente General</t>
  </si>
  <si>
    <t>Lic.Katy Morena Navarrete</t>
  </si>
  <si>
    <t>Auditores y Consultores de Negocios,S.A. de C.V.</t>
  </si>
  <si>
    <t>Contador General</t>
  </si>
  <si>
    <t>Auditores Externos</t>
  </si>
  <si>
    <t>BALANCE DE COMPROBACION AL _31_DE _MARZO_ DEL 2017</t>
  </si>
  <si>
    <t>1</t>
  </si>
  <si>
    <t>ACTIVO</t>
  </si>
  <si>
    <t>PASIVO</t>
  </si>
  <si>
    <t>11</t>
  </si>
  <si>
    <t>DISPONIBLE</t>
  </si>
  <si>
    <t>21</t>
  </si>
  <si>
    <t>OBLIGACIONES CON ASEGURADOS</t>
  </si>
  <si>
    <t>12</t>
  </si>
  <si>
    <t>INVERSIONES FINANCIERAS</t>
  </si>
  <si>
    <t>22</t>
  </si>
  <si>
    <t>RESERVAS TECNICAS Y CONTINGENCIAL DE FIANZAS</t>
  </si>
  <si>
    <t>13</t>
  </si>
  <si>
    <t>PRESTAMOS</t>
  </si>
  <si>
    <t>23</t>
  </si>
  <si>
    <t>RESERVAS POR SINIESTROS</t>
  </si>
  <si>
    <t>14</t>
  </si>
  <si>
    <t>PRIMAS POR COBRAR</t>
  </si>
  <si>
    <t>24</t>
  </si>
  <si>
    <t>SOCIEDADES ACREEDORAS DE SEGUROS Y FIANZAS</t>
  </si>
  <si>
    <t>15</t>
  </si>
  <si>
    <t>RESERVAS A  CARGO DE REASEGURADORES Y REAFIANZADOR</t>
  </si>
  <si>
    <t>25</t>
  </si>
  <si>
    <t>OBLIGACIONES FINANCIERAS</t>
  </si>
  <si>
    <t>16</t>
  </si>
  <si>
    <t>SOCIEDADES DEUDORAS DE SEGUROS Y FIANZAS</t>
  </si>
  <si>
    <t>26</t>
  </si>
  <si>
    <t>OBLIGACIONES CON INTERMEDIARIOS Y AGENTES</t>
  </si>
  <si>
    <t>17</t>
  </si>
  <si>
    <t>INVERSIONES PERMANENTES</t>
  </si>
  <si>
    <t>27</t>
  </si>
  <si>
    <t>CUENTAS POR PAGAR</t>
  </si>
  <si>
    <t>18</t>
  </si>
  <si>
    <t>INMUEBLES, MOBILIARIO Y EQUIPO</t>
  </si>
  <si>
    <t>28</t>
  </si>
  <si>
    <t>PROVISIONES</t>
  </si>
  <si>
    <t>19</t>
  </si>
  <si>
    <t>OTROS ACTIVOS</t>
  </si>
  <si>
    <t>29</t>
  </si>
  <si>
    <t>OTROS PASIVOS</t>
  </si>
  <si>
    <t>TOTAL ACTIVO</t>
  </si>
  <si>
    <t>TOTAL PASIVO</t>
  </si>
  <si>
    <t>PATRIMONIO</t>
  </si>
  <si>
    <t>31</t>
  </si>
  <si>
    <t>CAPITAL SOCIAL</t>
  </si>
  <si>
    <t>32</t>
  </si>
  <si>
    <t>CAPITAL PENDIENTE DE FORMALIZAR</t>
  </si>
  <si>
    <t>33</t>
  </si>
  <si>
    <t>APORTE SOCIAL</t>
  </si>
  <si>
    <t>34</t>
  </si>
  <si>
    <t>APORTES PENDIENTES DE FORMALIZAR</t>
  </si>
  <si>
    <t>35</t>
  </si>
  <si>
    <t>RESERVAS DE CAPITAL</t>
  </si>
  <si>
    <t>36</t>
  </si>
  <si>
    <t>PATRIMONIO RESTRINGIDO</t>
  </si>
  <si>
    <t>37</t>
  </si>
  <si>
    <t>38</t>
  </si>
  <si>
    <t>RESULTADOS ACUMULADOS</t>
  </si>
  <si>
    <t>$</t>
  </si>
  <si>
    <t>TOTAL PATRIMONIO</t>
  </si>
  <si>
    <t>GASTOS</t>
  </si>
  <si>
    <t>INGRESOS</t>
  </si>
  <si>
    <t>INGRESOS POR INCREMENTO DE RESERVAS  A CARGO D</t>
  </si>
  <si>
    <t>SINIESTROS Y GASTOS RECUPERADOS POR REASEGUROS</t>
  </si>
  <si>
    <t>REEMBOLSOS DE GASTOS POR CESIONES DE SEGUROS Y</t>
  </si>
  <si>
    <t>INGRESOS POR RECUPERACION DE ACTIVOS Y PROVISI</t>
  </si>
  <si>
    <t>INGRESOS EXTRAORDINARIOS Y DE EJERCICIOS ANTER</t>
  </si>
  <si>
    <t>BALANCE</t>
  </si>
  <si>
    <t>CONTINGENTES Y COMPROMISOS</t>
  </si>
  <si>
    <t>CONTINGENTES Y COMPROMISOS POR CONTRA</t>
  </si>
  <si>
    <t>61</t>
  </si>
  <si>
    <t>CONTINGENTES Y COMPROMISOS DEUDORAS</t>
  </si>
  <si>
    <t>71</t>
  </si>
  <si>
    <t>DERECHOS POR FIANZAS EMITIDAS</t>
  </si>
  <si>
    <t>COMPROMISOS POR FIANZAS EMITIDAS POR  CONTRA</t>
  </si>
  <si>
    <t>TOTAL CONTINGENTES Y COMPROMISOS</t>
  </si>
  <si>
    <t>TOTAL CONTINGENTES Y COMPROMISOS POR EL CONTRA</t>
  </si>
  <si>
    <t>CUENTAS DE CONTROL</t>
  </si>
  <si>
    <t>CUENTAS DE CONTROL POR CONTRA</t>
  </si>
  <si>
    <t>81</t>
  </si>
  <si>
    <t>CUENTAS DE CONTROL DEUDORAS</t>
  </si>
  <si>
    <t>9</t>
  </si>
  <si>
    <t>TOTAL CUENTAS DE CONTROL</t>
  </si>
  <si>
    <t>TOTAL CUENTAS DE CONTROL POR EL CONTRARIO</t>
  </si>
  <si>
    <t>ESTADO  DE  RESULTADOS DEL 01 ENERO DE 2017 AL 31  DE MARZO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</si>
</sst>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horizontal="center"/>
    </xf>
    <xf numFmtId="44" fontId="2" fillId="0" borderId="0" xfId="1" applyFont="1"/>
    <xf numFmtId="44" fontId="1" fillId="0" borderId="0" xfId="1" applyFont="1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44" fontId="1" fillId="0" borderId="0" xfId="1" applyFont="1" applyAlignment="1">
      <alignment horizontal="centerContinuous"/>
    </xf>
    <xf numFmtId="44" fontId="2" fillId="0" borderId="0" xfId="1" applyFont="1" applyAlignment="1">
      <alignment horizontal="centerContinuous"/>
    </xf>
    <xf numFmtId="49" fontId="0" fillId="0" borderId="0" xfId="0" applyNumberFormat="1"/>
    <xf numFmtId="0" fontId="0" fillId="0" borderId="0" xfId="0" quotePrefix="1"/>
    <xf numFmtId="44" fontId="1" fillId="0" borderId="1" xfId="1" applyFont="1" applyBorder="1"/>
    <xf numFmtId="44" fontId="1" fillId="0" borderId="2" xfId="1" applyFont="1" applyBorder="1"/>
    <xf numFmtId="0" fontId="0" fillId="0" borderId="0" xfId="0" applyAlignment="1">
      <alignment horizontal="center" vertical="center"/>
    </xf>
    <xf numFmtId="44" fontId="1" fillId="0" borderId="0" xfId="1" applyFont="1" applyAlignment="1">
      <alignment horizontal="center" vertical="center"/>
    </xf>
    <xf numFmtId="0" fontId="0" fillId="0" borderId="0" xfId="0" applyAlignment="1">
      <alignment horizontal="right"/>
    </xf>
    <xf numFmtId="49" fontId="2" fillId="0" borderId="0" xfId="0" applyNumberFormat="1" applyFont="1"/>
    <xf numFmtId="0" fontId="2" fillId="0" borderId="0" xfId="0" applyFont="1"/>
    <xf numFmtId="44" fontId="0" fillId="0" borderId="0" xfId="0" applyNumberForma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50302008/Desktop/Mar17%20Vida%20Est%20Fi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RES"/>
      <sheetName val="BALCOM"/>
      <sheetName val="BALGRAL"/>
      <sheetName val="Hoja1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CUENTA</v>
          </cell>
          <cell r="B1" t="str">
            <v>DESCRI</v>
          </cell>
          <cell r="C1" t="str">
            <v>MARZO</v>
          </cell>
        </row>
        <row r="2">
          <cell r="A2" t="str">
            <v>1</v>
          </cell>
          <cell r="B2" t="str">
            <v>ACTIVO</v>
          </cell>
          <cell r="C2">
            <v>1149130.01</v>
          </cell>
        </row>
        <row r="3">
          <cell r="A3" t="str">
            <v>11</v>
          </cell>
          <cell r="B3" t="str">
            <v>DISPONIBLE</v>
          </cell>
          <cell r="C3">
            <v>1173.3499999999999</v>
          </cell>
        </row>
        <row r="4">
          <cell r="A4" t="str">
            <v>1103</v>
          </cell>
          <cell r="B4" t="str">
            <v>BANCOS LOCALES</v>
          </cell>
          <cell r="C4">
            <v>1173.3499999999999</v>
          </cell>
        </row>
        <row r="5">
          <cell r="A5" t="str">
            <v>110301</v>
          </cell>
          <cell r="B5" t="str">
            <v>CUENTA CORRIENTE</v>
          </cell>
          <cell r="C5">
            <v>338.58</v>
          </cell>
        </row>
        <row r="6">
          <cell r="A6" t="str">
            <v>1103011</v>
          </cell>
          <cell r="B6" t="str">
            <v>CUENTA CORRIENTE - MONEDA NACIONAL</v>
          </cell>
          <cell r="C6">
            <v>338.58</v>
          </cell>
        </row>
        <row r="7">
          <cell r="A7" t="str">
            <v>110301117</v>
          </cell>
          <cell r="B7" t="str">
            <v>BANCO DAVIVIENDA SALVADOREÑO,S.A.</v>
          </cell>
          <cell r="C7">
            <v>338.58</v>
          </cell>
        </row>
        <row r="8">
          <cell r="A8" t="str">
            <v>11030111701</v>
          </cell>
          <cell r="B8" t="str">
            <v>CTA.CTE.002-51-00374-80</v>
          </cell>
          <cell r="C8">
            <v>338.58</v>
          </cell>
        </row>
        <row r="9">
          <cell r="A9" t="str">
            <v>110302</v>
          </cell>
          <cell r="B9" t="str">
            <v>CUENTA DE AHORRO</v>
          </cell>
          <cell r="C9">
            <v>834.77</v>
          </cell>
        </row>
        <row r="10">
          <cell r="A10" t="str">
            <v>1103021</v>
          </cell>
          <cell r="B10" t="str">
            <v>CUENTA DE AHORRO - MONEDA NACIONAL</v>
          </cell>
          <cell r="C10">
            <v>834.77</v>
          </cell>
        </row>
        <row r="11">
          <cell r="A11" t="str">
            <v>110302117</v>
          </cell>
          <cell r="B11" t="str">
            <v>BANCO DAVIVIENDA SALVADOREÑO,S.A.</v>
          </cell>
          <cell r="C11">
            <v>834.77</v>
          </cell>
        </row>
        <row r="12">
          <cell r="A12" t="str">
            <v>11030211701</v>
          </cell>
          <cell r="B12" t="str">
            <v>CTA.# 002-54-00754-36</v>
          </cell>
          <cell r="C12">
            <v>834.77</v>
          </cell>
        </row>
        <row r="13">
          <cell r="A13" t="str">
            <v>12</v>
          </cell>
          <cell r="B13" t="str">
            <v>INVERSIONES FINANCIERAS</v>
          </cell>
          <cell r="C13">
            <v>827062.8</v>
          </cell>
        </row>
        <row r="14">
          <cell r="A14" t="str">
            <v>1201</v>
          </cell>
          <cell r="B14" t="str">
            <v>VALORES</v>
          </cell>
          <cell r="C14">
            <v>243292.84</v>
          </cell>
        </row>
        <row r="15">
          <cell r="A15" t="str">
            <v>120101</v>
          </cell>
          <cell r="B15" t="str">
            <v>EMITIDOS POR EL ESTADO A TRAVES DE LA DIRECCION GE</v>
          </cell>
          <cell r="C15">
            <v>140892.84</v>
          </cell>
        </row>
        <row r="16">
          <cell r="A16" t="str">
            <v>1201011</v>
          </cell>
          <cell r="B16" t="str">
            <v>EMITIDOS POR EL ESTADO A TRAVES DE LA DIRECCION GE</v>
          </cell>
          <cell r="C16">
            <v>140892.84</v>
          </cell>
        </row>
        <row r="17">
          <cell r="A17" t="str">
            <v>120101103</v>
          </cell>
          <cell r="B17" t="str">
            <v>LETES$</v>
          </cell>
          <cell r="C17">
            <v>140892.84</v>
          </cell>
        </row>
        <row r="18">
          <cell r="A18" t="str">
            <v>12010110311</v>
          </cell>
          <cell r="B18" t="str">
            <v>OP.116796 LETE2016-D VENCE 28/08/2017</v>
          </cell>
          <cell r="C18">
            <v>140892.84</v>
          </cell>
        </row>
        <row r="19">
          <cell r="A19" t="str">
            <v>120105</v>
          </cell>
          <cell r="B19" t="str">
            <v>EMITIDOS CON GARANTIA REAL PARA FINANCIAR LA ADQUI</v>
          </cell>
          <cell r="C19">
            <v>102400</v>
          </cell>
        </row>
        <row r="20">
          <cell r="A20" t="str">
            <v>1201051</v>
          </cell>
          <cell r="B20" t="str">
            <v>EMITIDOS CON GARANTIA REAL PARA FINANCIAR LA ADQUI</v>
          </cell>
          <cell r="C20">
            <v>102400</v>
          </cell>
        </row>
        <row r="21">
          <cell r="A21" t="str">
            <v>120105101</v>
          </cell>
          <cell r="B21" t="str">
            <v>FONDO SOCIAL PARA LA VIVIENDA</v>
          </cell>
          <cell r="C21">
            <v>102400</v>
          </cell>
        </row>
        <row r="22">
          <cell r="A22" t="str">
            <v>12010510101</v>
          </cell>
          <cell r="B22" t="str">
            <v>OP.442324 CIFSV8 VENCE 14/07/2024</v>
          </cell>
          <cell r="C22">
            <v>102400</v>
          </cell>
        </row>
        <row r="23">
          <cell r="A23" t="str">
            <v>1203</v>
          </cell>
          <cell r="B23" t="str">
            <v>DIVERSOS INSTRUMENTOS  FINANCIEROS</v>
          </cell>
          <cell r="C23">
            <v>576000</v>
          </cell>
        </row>
        <row r="24">
          <cell r="A24" t="str">
            <v>120304</v>
          </cell>
          <cell r="B24" t="str">
            <v>DEPOSITOS Y VALORES EMITIDOS O GARANTIZADOS POR BA</v>
          </cell>
          <cell r="C24">
            <v>576000</v>
          </cell>
        </row>
        <row r="25">
          <cell r="A25" t="str">
            <v>1203041</v>
          </cell>
          <cell r="B25" t="str">
            <v>DEPOSITOS Y VALORES EMITIDOS O GARANTIZADOS POR BA</v>
          </cell>
          <cell r="C25">
            <v>576000</v>
          </cell>
        </row>
        <row r="26">
          <cell r="A26" t="str">
            <v>120304101</v>
          </cell>
          <cell r="B26" t="str">
            <v>DEPOSITOS A PLAZO</v>
          </cell>
          <cell r="C26">
            <v>576000</v>
          </cell>
        </row>
        <row r="27">
          <cell r="A27" t="str">
            <v>12030410101</v>
          </cell>
          <cell r="B27" t="str">
            <v>BANCO AGRICOLA, S.A.</v>
          </cell>
          <cell r="C27">
            <v>96000</v>
          </cell>
        </row>
        <row r="28">
          <cell r="A28" t="str">
            <v>1203041010109</v>
          </cell>
          <cell r="B28" t="str">
            <v>CERT.1240159 CTA.#7001154142 VENCE 06/04/2017</v>
          </cell>
          <cell r="C28">
            <v>96000</v>
          </cell>
        </row>
        <row r="29">
          <cell r="A29" t="str">
            <v>12030410102</v>
          </cell>
          <cell r="B29" t="str">
            <v>SCOTIABANK EL SALVADOR, S.A.</v>
          </cell>
          <cell r="C29">
            <v>96000</v>
          </cell>
        </row>
        <row r="30">
          <cell r="A30" t="str">
            <v>1203041010209</v>
          </cell>
          <cell r="B30" t="str">
            <v>CERTIF.#613299 CTA.#7104471808 VENC. 25/03/2017</v>
          </cell>
          <cell r="C30">
            <v>96000</v>
          </cell>
        </row>
        <row r="31">
          <cell r="A31" t="str">
            <v>12030410105</v>
          </cell>
          <cell r="B31" t="str">
            <v>BANCO DE AMERICA CENTRAL</v>
          </cell>
          <cell r="C31">
            <v>96000</v>
          </cell>
        </row>
        <row r="32">
          <cell r="A32" t="str">
            <v>1203041010512</v>
          </cell>
          <cell r="B32" t="str">
            <v>CERTIF.# 70624 CTA.# 301221680 VENCE 08/04/2017</v>
          </cell>
          <cell r="C32">
            <v>9000</v>
          </cell>
        </row>
        <row r="33">
          <cell r="A33" t="str">
            <v>1203041010513</v>
          </cell>
          <cell r="B33" t="str">
            <v>CERTIF.# 71589 CTA.# 301247100 VENCE 02/04/2017</v>
          </cell>
          <cell r="C33">
            <v>87000</v>
          </cell>
        </row>
        <row r="34">
          <cell r="A34" t="str">
            <v>12030410112</v>
          </cell>
          <cell r="B34" t="str">
            <v>BANCO HIPOTECARIO DE EL SALVADOR</v>
          </cell>
          <cell r="C34">
            <v>96000</v>
          </cell>
        </row>
        <row r="35">
          <cell r="A35" t="str">
            <v>1203041011208</v>
          </cell>
          <cell r="B35" t="str">
            <v>CERTIF.# 83662 CTA.# 20800083662 VENCE 21/03/2017</v>
          </cell>
          <cell r="C35">
            <v>85000</v>
          </cell>
        </row>
        <row r="36">
          <cell r="A36" t="str">
            <v>1203041011209</v>
          </cell>
          <cell r="B36" t="str">
            <v>CERTIF.# 97380 CTA.# 208009738-0 VENCE 25/03/2017</v>
          </cell>
          <cell r="C36">
            <v>11000</v>
          </cell>
        </row>
        <row r="37">
          <cell r="A37" t="str">
            <v>12030410116</v>
          </cell>
          <cell r="B37" t="str">
            <v>BANCO PROMERICA</v>
          </cell>
          <cell r="C37">
            <v>96000</v>
          </cell>
        </row>
        <row r="38">
          <cell r="A38" t="str">
            <v>1203041011602</v>
          </cell>
          <cell r="B38" t="str">
            <v>CDPF 130507 CTA.15252875011 VCTO 19/02/2017</v>
          </cell>
          <cell r="C38">
            <v>96000</v>
          </cell>
        </row>
        <row r="39">
          <cell r="A39" t="str">
            <v>12030410117</v>
          </cell>
          <cell r="B39" t="str">
            <v>BANCO DAVIVIENDA SALVADOREÑO,S.A.</v>
          </cell>
          <cell r="C39">
            <v>96000</v>
          </cell>
        </row>
        <row r="40">
          <cell r="A40" t="str">
            <v>1203041011708</v>
          </cell>
          <cell r="B40" t="str">
            <v>CERTIFICADO NO. 2601255714 VTO. 24/04/2017</v>
          </cell>
          <cell r="C40">
            <v>96000</v>
          </cell>
        </row>
        <row r="41">
          <cell r="A41" t="str">
            <v>1298</v>
          </cell>
          <cell r="B41" t="str">
            <v>RENDIMIENTOS POR INVERSIONES</v>
          </cell>
          <cell r="C41">
            <v>7769.96</v>
          </cell>
        </row>
        <row r="42">
          <cell r="A42" t="str">
            <v>129801</v>
          </cell>
          <cell r="B42" t="str">
            <v>VALORES</v>
          </cell>
          <cell r="C42">
            <v>6438.19</v>
          </cell>
        </row>
        <row r="43">
          <cell r="A43" t="str">
            <v>1298011</v>
          </cell>
          <cell r="B43" t="str">
            <v>VALORES - MONEDA NACIONAL</v>
          </cell>
          <cell r="C43">
            <v>6438.19</v>
          </cell>
        </row>
        <row r="44">
          <cell r="A44" t="str">
            <v>129801102</v>
          </cell>
          <cell r="B44" t="str">
            <v>EMITIDOS POR EL B.C.R.</v>
          </cell>
          <cell r="C44">
            <v>5418.51</v>
          </cell>
        </row>
        <row r="45">
          <cell r="A45" t="str">
            <v>12980110203</v>
          </cell>
          <cell r="B45" t="str">
            <v>LETES$</v>
          </cell>
          <cell r="C45">
            <v>5418.51</v>
          </cell>
        </row>
        <row r="46">
          <cell r="A46" t="str">
            <v>129801105</v>
          </cell>
          <cell r="B46" t="str">
            <v>EMITIDOS CON GARANTIA REAL PARA ADQUISICION DE VI</v>
          </cell>
          <cell r="C46">
            <v>1019.68</v>
          </cell>
        </row>
        <row r="47">
          <cell r="A47" t="str">
            <v>12980110501</v>
          </cell>
          <cell r="B47" t="str">
            <v>FONDO SOCIAL PARA LA VIVIENDA</v>
          </cell>
          <cell r="C47">
            <v>1019.68</v>
          </cell>
        </row>
        <row r="48">
          <cell r="A48" t="str">
            <v>129803</v>
          </cell>
          <cell r="B48" t="str">
            <v>DIVERSOS INSTRUMENTOS FINANCIEROS</v>
          </cell>
          <cell r="C48">
            <v>1331.77</v>
          </cell>
        </row>
        <row r="49">
          <cell r="A49" t="str">
            <v>1298031</v>
          </cell>
          <cell r="B49" t="str">
            <v>DIVERSOS INSTRUMENTOS FINANCIEROS - MONEDA NACIONA</v>
          </cell>
          <cell r="C49">
            <v>1331.77</v>
          </cell>
        </row>
        <row r="50">
          <cell r="A50" t="str">
            <v>129803104</v>
          </cell>
          <cell r="B50" t="str">
            <v>DEPOSITOS Y VALORES EMITIDOS O GARANTIZADOS POR BA</v>
          </cell>
          <cell r="C50">
            <v>1331.77</v>
          </cell>
        </row>
        <row r="51">
          <cell r="A51" t="str">
            <v>12980310401</v>
          </cell>
          <cell r="B51" t="str">
            <v>DEPOSITOS A PLAZO</v>
          </cell>
          <cell r="C51">
            <v>1331.77</v>
          </cell>
        </row>
        <row r="52">
          <cell r="A52" t="str">
            <v>13</v>
          </cell>
          <cell r="B52" t="str">
            <v>PRESTAMOS</v>
          </cell>
          <cell r="C52">
            <v>165000</v>
          </cell>
        </row>
        <row r="53">
          <cell r="A53" t="str">
            <v>1301</v>
          </cell>
          <cell r="B53" t="str">
            <v>HASTA UN AÑO PLAZO</v>
          </cell>
          <cell r="C53">
            <v>165000</v>
          </cell>
        </row>
        <row r="54">
          <cell r="A54" t="str">
            <v>130108</v>
          </cell>
          <cell r="B54" t="str">
            <v>OPERACIONES BURSATILES</v>
          </cell>
          <cell r="C54">
            <v>165000</v>
          </cell>
        </row>
        <row r="55">
          <cell r="A55" t="str">
            <v>1301081</v>
          </cell>
          <cell r="B55" t="str">
            <v>OPERACIONES BURSATILES - MONEDA NACIONAL</v>
          </cell>
          <cell r="C55">
            <v>165000</v>
          </cell>
        </row>
        <row r="56">
          <cell r="A56" t="str">
            <v>130108101</v>
          </cell>
          <cell r="B56" t="str">
            <v>OPERACIONES DE REPORTO</v>
          </cell>
          <cell r="C56">
            <v>165000</v>
          </cell>
        </row>
        <row r="57">
          <cell r="A57" t="str">
            <v>19</v>
          </cell>
          <cell r="B57" t="str">
            <v>OTROS ACTIVOS</v>
          </cell>
          <cell r="C57">
            <v>155893.85999999999</v>
          </cell>
        </row>
        <row r="58">
          <cell r="A58" t="str">
            <v>1901</v>
          </cell>
          <cell r="B58" t="str">
            <v>PAGOS ANTICIPADOS Y CARGOS DIFERIDOS</v>
          </cell>
          <cell r="C58">
            <v>8541.67</v>
          </cell>
        </row>
        <row r="59">
          <cell r="A59" t="str">
            <v>190109</v>
          </cell>
          <cell r="B59" t="str">
            <v>DIVERSOS</v>
          </cell>
          <cell r="C59">
            <v>8541.67</v>
          </cell>
        </row>
        <row r="60">
          <cell r="A60" t="str">
            <v>1901090</v>
          </cell>
          <cell r="B60" t="str">
            <v>DIVERSOS</v>
          </cell>
          <cell r="C60">
            <v>8541.67</v>
          </cell>
        </row>
        <row r="61">
          <cell r="A61" t="str">
            <v>190109002</v>
          </cell>
          <cell r="B61" t="str">
            <v>AMORTIZACION DE HONORARIOS</v>
          </cell>
          <cell r="C61">
            <v>8541.67</v>
          </cell>
        </row>
        <row r="62">
          <cell r="A62" t="str">
            <v>19010900201</v>
          </cell>
          <cell r="B62" t="str">
            <v>FITH CENTROAMERICA, S.A.</v>
          </cell>
          <cell r="C62">
            <v>8541.67</v>
          </cell>
        </row>
        <row r="63">
          <cell r="A63" t="str">
            <v>1903</v>
          </cell>
          <cell r="B63" t="str">
            <v>IMPUESTO SOBRE LA RENTA POR LIQUIDAR</v>
          </cell>
          <cell r="C63">
            <v>147352.19</v>
          </cell>
        </row>
        <row r="64">
          <cell r="A64" t="str">
            <v>190301</v>
          </cell>
          <cell r="B64" t="str">
            <v>PAGO A CUENTA</v>
          </cell>
          <cell r="C64">
            <v>48.69</v>
          </cell>
        </row>
        <row r="65">
          <cell r="A65" t="str">
            <v>1903010</v>
          </cell>
          <cell r="B65" t="str">
            <v>PAGO A CUENTA</v>
          </cell>
          <cell r="C65">
            <v>48.69</v>
          </cell>
        </row>
        <row r="66">
          <cell r="A66" t="str">
            <v>190301001</v>
          </cell>
          <cell r="B66" t="str">
            <v>ENERO</v>
          </cell>
          <cell r="C66">
            <v>26.23</v>
          </cell>
        </row>
        <row r="67">
          <cell r="A67" t="str">
            <v>190301002</v>
          </cell>
          <cell r="B67" t="str">
            <v>FEBRERO</v>
          </cell>
          <cell r="C67">
            <v>22.46</v>
          </cell>
        </row>
        <row r="68">
          <cell r="A68" t="str">
            <v>190302</v>
          </cell>
          <cell r="B68" t="str">
            <v>IMPUESTO RETENIDO</v>
          </cell>
          <cell r="C68">
            <v>812.11</v>
          </cell>
        </row>
        <row r="69">
          <cell r="A69" t="str">
            <v>1903020</v>
          </cell>
          <cell r="B69" t="str">
            <v>IMPUESTO RETENIDO</v>
          </cell>
          <cell r="C69">
            <v>812.11</v>
          </cell>
        </row>
        <row r="70">
          <cell r="A70" t="str">
            <v>190302001</v>
          </cell>
          <cell r="B70" t="str">
            <v>BANCO AGRICOLA, S.A.</v>
          </cell>
          <cell r="C70">
            <v>70.94</v>
          </cell>
        </row>
        <row r="71">
          <cell r="A71" t="str">
            <v>190302002</v>
          </cell>
          <cell r="B71" t="str">
            <v>SCOTIABANK EL SALVADOR, S.A.</v>
          </cell>
          <cell r="C71">
            <v>108.86</v>
          </cell>
        </row>
        <row r="72">
          <cell r="A72" t="str">
            <v>190302005</v>
          </cell>
          <cell r="B72" t="str">
            <v>BANCO DE AMERICA CENTRAL</v>
          </cell>
          <cell r="C72">
            <v>86.61</v>
          </cell>
        </row>
        <row r="73">
          <cell r="A73" t="str">
            <v>190302012</v>
          </cell>
          <cell r="B73" t="str">
            <v>BANCO HIPOTECARIO</v>
          </cell>
          <cell r="C73">
            <v>123.05</v>
          </cell>
        </row>
        <row r="74">
          <cell r="A74" t="str">
            <v>190302016</v>
          </cell>
          <cell r="B74" t="str">
            <v>BANCO PROMERICA,S.A.</v>
          </cell>
          <cell r="C74">
            <v>98.22</v>
          </cell>
        </row>
        <row r="75">
          <cell r="A75" t="str">
            <v>190302017</v>
          </cell>
          <cell r="B75" t="str">
            <v>BANCO DAVIVIENDA SALVADOREÑO,S.A.</v>
          </cell>
          <cell r="C75">
            <v>137.53</v>
          </cell>
        </row>
        <row r="76">
          <cell r="A76" t="str">
            <v>190302025</v>
          </cell>
          <cell r="B76" t="str">
            <v>VALORES DAVIVIENDA, S.A.DE C.V.</v>
          </cell>
          <cell r="C76">
            <v>186.9</v>
          </cell>
        </row>
        <row r="77">
          <cell r="A77" t="str">
            <v>190303</v>
          </cell>
          <cell r="B77" t="str">
            <v>REMANENTE DE IMPUESTO</v>
          </cell>
          <cell r="C77">
            <v>146491.39000000001</v>
          </cell>
        </row>
        <row r="78">
          <cell r="A78" t="str">
            <v>1903030</v>
          </cell>
          <cell r="B78" t="str">
            <v>REMANENTE DE IMPUESTO</v>
          </cell>
          <cell r="C78">
            <v>146491.39000000001</v>
          </cell>
        </row>
        <row r="79">
          <cell r="A79" t="str">
            <v>2</v>
          </cell>
          <cell r="B79" t="str">
            <v>PASIVO</v>
          </cell>
          <cell r="C79">
            <v>-16493.13</v>
          </cell>
        </row>
        <row r="80">
          <cell r="A80" t="str">
            <v>27</v>
          </cell>
          <cell r="B80" t="str">
            <v>CUENTAS POR PAGAR</v>
          </cell>
          <cell r="C80">
            <v>-16493.13</v>
          </cell>
        </row>
        <row r="81">
          <cell r="A81" t="str">
            <v>2701</v>
          </cell>
          <cell r="B81" t="str">
            <v>IMPUESTOS, CONTRIBUCIONES Y RETENCIONES</v>
          </cell>
          <cell r="C81">
            <v>-702.75</v>
          </cell>
        </row>
        <row r="82">
          <cell r="A82" t="str">
            <v>270101</v>
          </cell>
          <cell r="B82" t="str">
            <v>RETENCIONES</v>
          </cell>
          <cell r="C82">
            <v>0</v>
          </cell>
        </row>
        <row r="83">
          <cell r="A83" t="str">
            <v>2701011</v>
          </cell>
          <cell r="B83" t="str">
            <v>MONEDA NACIONAL</v>
          </cell>
          <cell r="C83">
            <v>0</v>
          </cell>
        </row>
        <row r="84">
          <cell r="A84" t="str">
            <v>270101101</v>
          </cell>
          <cell r="B84" t="str">
            <v>IMPUESTO SOBRE LA RENTA</v>
          </cell>
          <cell r="C84">
            <v>0</v>
          </cell>
        </row>
        <row r="85">
          <cell r="A85" t="str">
            <v>27010110104</v>
          </cell>
          <cell r="B85" t="str">
            <v>DIRECTORES</v>
          </cell>
          <cell r="C85">
            <v>0</v>
          </cell>
        </row>
        <row r="86">
          <cell r="A86" t="str">
            <v>270102</v>
          </cell>
          <cell r="B86" t="str">
            <v>IMPUESTOS Y CONTRIBUCIONES</v>
          </cell>
          <cell r="C86">
            <v>-702.75</v>
          </cell>
        </row>
        <row r="87">
          <cell r="A87" t="str">
            <v>2701021</v>
          </cell>
          <cell r="B87" t="str">
            <v>MONEDA NACIONAL</v>
          </cell>
          <cell r="C87">
            <v>-702.75</v>
          </cell>
        </row>
        <row r="88">
          <cell r="A88" t="str">
            <v>270102101</v>
          </cell>
          <cell r="B88" t="str">
            <v>IMPUESTO SOBRE LA RENTA</v>
          </cell>
          <cell r="C88">
            <v>-702.75</v>
          </cell>
        </row>
        <row r="89">
          <cell r="A89" t="str">
            <v>270102109</v>
          </cell>
          <cell r="B89" t="str">
            <v>OTROS IMPUESTOS Y CONTRIBUCIONES</v>
          </cell>
          <cell r="C89">
            <v>0</v>
          </cell>
        </row>
        <row r="90">
          <cell r="A90" t="str">
            <v>27010210901</v>
          </cell>
          <cell r="B90" t="str">
            <v>PAGO A CUENTA</v>
          </cell>
          <cell r="C90">
            <v>0</v>
          </cell>
        </row>
        <row r="91">
          <cell r="A91" t="str">
            <v>2706</v>
          </cell>
          <cell r="B91" t="str">
            <v>OTRAS CUENTAS POR PAGAR</v>
          </cell>
          <cell r="C91">
            <v>-15790.38</v>
          </cell>
        </row>
        <row r="92">
          <cell r="A92" t="str">
            <v>270601</v>
          </cell>
          <cell r="B92" t="str">
            <v>PROVEEDORES</v>
          </cell>
          <cell r="C92">
            <v>-15790.38</v>
          </cell>
        </row>
        <row r="93">
          <cell r="A93" t="str">
            <v>2706011</v>
          </cell>
          <cell r="B93" t="str">
            <v>MONEDA NACIONAL</v>
          </cell>
          <cell r="C93">
            <v>-15790.38</v>
          </cell>
        </row>
        <row r="94">
          <cell r="A94" t="str">
            <v>270601101</v>
          </cell>
          <cell r="B94" t="str">
            <v>PROVEEDORES SERVICIOS</v>
          </cell>
          <cell r="C94">
            <v>-15790.38</v>
          </cell>
        </row>
        <row r="95">
          <cell r="A95" t="str">
            <v>27060110114</v>
          </cell>
          <cell r="B95" t="str">
            <v>ALCALDIA MUNICIPAL DE SAN SALVADOR</v>
          </cell>
          <cell r="C95">
            <v>-1444.32</v>
          </cell>
        </row>
        <row r="96">
          <cell r="A96" t="str">
            <v>27060110115</v>
          </cell>
          <cell r="B96" t="str">
            <v>AUDITORES Y CONSULTORES DE NEGOCIOS</v>
          </cell>
          <cell r="C96">
            <v>-772.71</v>
          </cell>
        </row>
        <row r="97">
          <cell r="A97" t="str">
            <v>27060110116</v>
          </cell>
          <cell r="B97" t="str">
            <v>KPMG</v>
          </cell>
          <cell r="C97">
            <v>-1990.85</v>
          </cell>
        </row>
        <row r="98">
          <cell r="A98" t="str">
            <v>27060110139</v>
          </cell>
          <cell r="B98" t="str">
            <v>FITCH CENTROAMERICA, S.A.</v>
          </cell>
          <cell r="C98">
            <v>-11582.5</v>
          </cell>
        </row>
        <row r="99">
          <cell r="A99" t="str">
            <v>270609</v>
          </cell>
          <cell r="B99" t="str">
            <v>DIVERSAS</v>
          </cell>
          <cell r="C99">
            <v>0</v>
          </cell>
        </row>
        <row r="100">
          <cell r="A100" t="str">
            <v>2706091</v>
          </cell>
          <cell r="B100" t="str">
            <v>MONEDA NACIONAL</v>
          </cell>
          <cell r="C100">
            <v>0</v>
          </cell>
        </row>
        <row r="101">
          <cell r="A101" t="str">
            <v>270609199</v>
          </cell>
          <cell r="B101" t="str">
            <v>OTROS</v>
          </cell>
          <cell r="C101">
            <v>0</v>
          </cell>
        </row>
        <row r="102">
          <cell r="A102" t="str">
            <v>27060919999</v>
          </cell>
          <cell r="B102" t="str">
            <v>VARIOS</v>
          </cell>
          <cell r="C102">
            <v>0</v>
          </cell>
        </row>
        <row r="103">
          <cell r="A103" t="str">
            <v>3</v>
          </cell>
          <cell r="B103" t="str">
            <v>PATRIMONIO</v>
          </cell>
          <cell r="C103">
            <v>-1129491.3700000001</v>
          </cell>
        </row>
        <row r="104">
          <cell r="A104" t="str">
            <v>31</v>
          </cell>
          <cell r="B104" t="str">
            <v>CAPITAL SOCIAL</v>
          </cell>
          <cell r="C104">
            <v>-965000</v>
          </cell>
        </row>
        <row r="105">
          <cell r="A105" t="str">
            <v>3101</v>
          </cell>
          <cell r="B105" t="str">
            <v>CAPITAL PAGADO</v>
          </cell>
          <cell r="C105">
            <v>-965000</v>
          </cell>
        </row>
        <row r="106">
          <cell r="A106" t="str">
            <v>310101</v>
          </cell>
          <cell r="B106" t="str">
            <v>CAPITAL SUSCRITO</v>
          </cell>
          <cell r="C106">
            <v>-965000</v>
          </cell>
        </row>
        <row r="107">
          <cell r="A107" t="str">
            <v>3101010</v>
          </cell>
          <cell r="B107" t="str">
            <v>CAPITAL SUSCRITO</v>
          </cell>
          <cell r="C107">
            <v>-965000</v>
          </cell>
        </row>
        <row r="108">
          <cell r="A108" t="str">
            <v>310101004</v>
          </cell>
          <cell r="B108" t="str">
            <v>INVERSIONES FINANCIERAS DAVIVIENDA</v>
          </cell>
          <cell r="C108">
            <v>-964999</v>
          </cell>
        </row>
        <row r="109">
          <cell r="A109" t="str">
            <v>310101007</v>
          </cell>
          <cell r="B109" t="str">
            <v>OSCAR SAMOUR SANTILLANA</v>
          </cell>
          <cell r="C109">
            <v>-1</v>
          </cell>
        </row>
        <row r="110">
          <cell r="A110" t="str">
            <v>35</v>
          </cell>
          <cell r="B110" t="str">
            <v>RESERVAS DE CAPITAL</v>
          </cell>
          <cell r="C110">
            <v>-167007.47</v>
          </cell>
        </row>
        <row r="111">
          <cell r="A111" t="str">
            <v>3501</v>
          </cell>
          <cell r="B111" t="str">
            <v>RESERVAS OBLIGATORIAS</v>
          </cell>
          <cell r="C111">
            <v>-167007.47</v>
          </cell>
        </row>
        <row r="112">
          <cell r="A112" t="str">
            <v>350101</v>
          </cell>
          <cell r="B112" t="str">
            <v>RESERVA LEGAL</v>
          </cell>
          <cell r="C112">
            <v>-167007.47</v>
          </cell>
        </row>
        <row r="113">
          <cell r="A113" t="str">
            <v>3501010</v>
          </cell>
          <cell r="B113" t="str">
            <v>RESERVA LEGAL</v>
          </cell>
          <cell r="C113">
            <v>-167007.47</v>
          </cell>
        </row>
        <row r="114">
          <cell r="A114" t="str">
            <v>36</v>
          </cell>
          <cell r="B114" t="str">
            <v>PATRIMONIO RESTRINGIDO</v>
          </cell>
          <cell r="C114">
            <v>-5481.55</v>
          </cell>
        </row>
        <row r="115">
          <cell r="A115" t="str">
            <v>3602</v>
          </cell>
          <cell r="B115" t="str">
            <v>UTILIDADES NO DISTRIBUIBLES</v>
          </cell>
          <cell r="C115">
            <v>-5481.55</v>
          </cell>
        </row>
        <row r="116">
          <cell r="A116" t="str">
            <v>360201</v>
          </cell>
          <cell r="B116" t="str">
            <v>UTILIDADES NO DISTRIBUIBLES</v>
          </cell>
          <cell r="C116">
            <v>-5481.55</v>
          </cell>
        </row>
        <row r="117">
          <cell r="A117" t="str">
            <v>3602010</v>
          </cell>
          <cell r="B117" t="str">
            <v>UTILIDADES NO DISTRIBUIBLES</v>
          </cell>
          <cell r="C117">
            <v>-5481.55</v>
          </cell>
        </row>
        <row r="118">
          <cell r="A118" t="str">
            <v>360201001</v>
          </cell>
          <cell r="B118" t="str">
            <v>PRODUCTOS DEVENGADOS NO PERCIBIDOS</v>
          </cell>
          <cell r="C118">
            <v>-5481.55</v>
          </cell>
        </row>
        <row r="119">
          <cell r="A119" t="str">
            <v>38</v>
          </cell>
          <cell r="B119" t="str">
            <v>RESULTADOS ACUMULADOS</v>
          </cell>
          <cell r="C119">
            <v>7997.65</v>
          </cell>
        </row>
        <row r="120">
          <cell r="A120" t="str">
            <v>3801</v>
          </cell>
          <cell r="B120" t="str">
            <v>RESULTADOS DEL EJERCICIO</v>
          </cell>
          <cell r="C120">
            <v>0</v>
          </cell>
        </row>
        <row r="121">
          <cell r="A121" t="str">
            <v>380102</v>
          </cell>
          <cell r="B121" t="str">
            <v>PERDIDAS (CR.)</v>
          </cell>
          <cell r="C121">
            <v>0</v>
          </cell>
        </row>
        <row r="122">
          <cell r="A122" t="str">
            <v>3801020</v>
          </cell>
          <cell r="B122" t="str">
            <v>PERDIDAS (CR.)</v>
          </cell>
          <cell r="C122">
            <v>0</v>
          </cell>
        </row>
        <row r="123">
          <cell r="A123" t="str">
            <v>3802</v>
          </cell>
          <cell r="B123" t="str">
            <v>RESULTADOS DE EJERCICIOS ANTERIORES</v>
          </cell>
          <cell r="C123">
            <v>7997.65</v>
          </cell>
        </row>
        <row r="124">
          <cell r="A124" t="str">
            <v>380201</v>
          </cell>
          <cell r="B124" t="str">
            <v>UTILIDADES</v>
          </cell>
          <cell r="C124">
            <v>-12241.13</v>
          </cell>
        </row>
        <row r="125">
          <cell r="A125" t="str">
            <v>3802010</v>
          </cell>
          <cell r="B125" t="str">
            <v>UTILIDADES</v>
          </cell>
          <cell r="C125">
            <v>-12241.13</v>
          </cell>
        </row>
        <row r="126">
          <cell r="A126" t="str">
            <v>380201016</v>
          </cell>
          <cell r="B126" t="str">
            <v>REMANENTE UTILIDADES EJECICIO 2013</v>
          </cell>
          <cell r="C126">
            <v>-5544.78</v>
          </cell>
        </row>
        <row r="127">
          <cell r="A127" t="str">
            <v>380201017</v>
          </cell>
          <cell r="B127" t="str">
            <v>REMANENTE UTILIDADES EJERCICIO 2014</v>
          </cell>
          <cell r="C127">
            <v>-3790.68</v>
          </cell>
        </row>
        <row r="128">
          <cell r="A128" t="str">
            <v>380201018</v>
          </cell>
          <cell r="B128" t="str">
            <v>REMANENTE UTILIDAD EJERCICIO 2015</v>
          </cell>
          <cell r="C128">
            <v>-2905.67</v>
          </cell>
        </row>
        <row r="129">
          <cell r="A129" t="str">
            <v>380202</v>
          </cell>
          <cell r="B129" t="str">
            <v>PERDIDAS (CR.)</v>
          </cell>
          <cell r="C129">
            <v>20238.78</v>
          </cell>
        </row>
        <row r="130">
          <cell r="A130" t="str">
            <v>3802020</v>
          </cell>
          <cell r="B130" t="str">
            <v>PERDIDAS (CR.)</v>
          </cell>
          <cell r="C130">
            <v>20238.78</v>
          </cell>
        </row>
        <row r="131">
          <cell r="A131" t="str">
            <v>380202003</v>
          </cell>
          <cell r="B131" t="str">
            <v>PERDIDA EJERCICIO 2016</v>
          </cell>
          <cell r="C131">
            <v>20238.78</v>
          </cell>
        </row>
        <row r="132">
          <cell r="A132" t="str">
            <v>4</v>
          </cell>
          <cell r="B132" t="str">
            <v>GASTOS</v>
          </cell>
          <cell r="C132">
            <v>7378.67</v>
          </cell>
        </row>
        <row r="133">
          <cell r="A133" t="str">
            <v>47</v>
          </cell>
          <cell r="B133" t="str">
            <v>GASTOS FINANCIEROS Y DE INVERSION</v>
          </cell>
          <cell r="C133">
            <v>40.54</v>
          </cell>
        </row>
        <row r="134">
          <cell r="A134" t="str">
            <v>4701</v>
          </cell>
          <cell r="B134" t="str">
            <v>POR OBLIGACIONES FINANCIERAS Y OTROS PASIVOS</v>
          </cell>
          <cell r="C134">
            <v>40.54</v>
          </cell>
        </row>
        <row r="135">
          <cell r="A135" t="str">
            <v>470101</v>
          </cell>
          <cell r="B135" t="str">
            <v>GASTOS POR OBLIGACIONES CON INSTITUCIONES FINANCIE</v>
          </cell>
          <cell r="C135">
            <v>40.54</v>
          </cell>
        </row>
        <row r="136">
          <cell r="A136" t="str">
            <v>4701010</v>
          </cell>
          <cell r="B136" t="str">
            <v>GASTOS POR OBLIGACIONES CON INSTITUCIONES FINANCIE</v>
          </cell>
          <cell r="C136">
            <v>40.54</v>
          </cell>
        </row>
        <row r="137">
          <cell r="A137" t="str">
            <v>470101002</v>
          </cell>
          <cell r="B137" t="str">
            <v>COMISIONES</v>
          </cell>
          <cell r="C137">
            <v>40.54</v>
          </cell>
        </row>
        <row r="138">
          <cell r="A138" t="str">
            <v>48</v>
          </cell>
          <cell r="B138" t="str">
            <v>GASTOS DE ADMINISTRACION</v>
          </cell>
          <cell r="C138">
            <v>6623.52</v>
          </cell>
        </row>
        <row r="139">
          <cell r="A139" t="str">
            <v>4802</v>
          </cell>
          <cell r="B139" t="str">
            <v>DE DIRECTORES</v>
          </cell>
          <cell r="C139">
            <v>150</v>
          </cell>
        </row>
        <row r="140">
          <cell r="A140" t="str">
            <v>480201</v>
          </cell>
          <cell r="B140" t="str">
            <v>DIETAS</v>
          </cell>
          <cell r="C140">
            <v>150</v>
          </cell>
        </row>
        <row r="141">
          <cell r="A141" t="str">
            <v>4802010</v>
          </cell>
          <cell r="B141" t="str">
            <v>DIETAS</v>
          </cell>
          <cell r="C141">
            <v>150</v>
          </cell>
        </row>
        <row r="142">
          <cell r="A142" t="str">
            <v>4803</v>
          </cell>
          <cell r="B142" t="str">
            <v>POR SERVICIOS RECIBIDOS DE TERCEROS</v>
          </cell>
          <cell r="C142">
            <v>5026.9399999999996</v>
          </cell>
        </row>
        <row r="143">
          <cell r="A143" t="str">
            <v>480306</v>
          </cell>
          <cell r="B143" t="str">
            <v>HONORARIOS PROFESIONALES</v>
          </cell>
          <cell r="C143">
            <v>2541.69</v>
          </cell>
        </row>
        <row r="144">
          <cell r="A144" t="str">
            <v>4803060</v>
          </cell>
          <cell r="B144" t="str">
            <v>HONORARIOS PROFESIONALES</v>
          </cell>
          <cell r="C144">
            <v>2541.69</v>
          </cell>
        </row>
        <row r="145">
          <cell r="A145" t="str">
            <v>480308</v>
          </cell>
          <cell r="B145" t="str">
            <v>AUDITORIA EXTERNA</v>
          </cell>
          <cell r="C145">
            <v>1061.25</v>
          </cell>
        </row>
        <row r="146">
          <cell r="A146" t="str">
            <v>4803080</v>
          </cell>
          <cell r="B146" t="str">
            <v>AUDITORIA EXTERNA</v>
          </cell>
          <cell r="C146">
            <v>1061.25</v>
          </cell>
        </row>
        <row r="147">
          <cell r="A147" t="str">
            <v>480308001</v>
          </cell>
          <cell r="B147" t="str">
            <v>AUDITORIA FINANCIERA</v>
          </cell>
          <cell r="C147">
            <v>331.25</v>
          </cell>
        </row>
        <row r="148">
          <cell r="A148" t="str">
            <v>480308002</v>
          </cell>
          <cell r="B148" t="str">
            <v>AUDITORIA FISCAL</v>
          </cell>
          <cell r="C148">
            <v>250</v>
          </cell>
        </row>
        <row r="149">
          <cell r="A149" t="str">
            <v>480308004</v>
          </cell>
          <cell r="B149" t="str">
            <v>AUDITORIA NIIF</v>
          </cell>
          <cell r="C149">
            <v>250</v>
          </cell>
        </row>
        <row r="150">
          <cell r="A150" t="str">
            <v>480308005</v>
          </cell>
          <cell r="B150" t="str">
            <v>AUDITORIA CORPORATIVA</v>
          </cell>
          <cell r="C150">
            <v>230</v>
          </cell>
        </row>
        <row r="151">
          <cell r="A151" t="str">
            <v>480315</v>
          </cell>
          <cell r="B151" t="str">
            <v>SUSCRIPCIONES</v>
          </cell>
          <cell r="C151">
            <v>24</v>
          </cell>
        </row>
        <row r="152">
          <cell r="A152" t="str">
            <v>4803150</v>
          </cell>
          <cell r="B152" t="str">
            <v>SUSCRIPCIONES</v>
          </cell>
          <cell r="C152">
            <v>24</v>
          </cell>
        </row>
        <row r="153">
          <cell r="A153" t="str">
            <v>480319</v>
          </cell>
          <cell r="B153" t="str">
            <v>OTROS GASTOS POR SERVICIOS</v>
          </cell>
          <cell r="C153">
            <v>1400</v>
          </cell>
        </row>
        <row r="154">
          <cell r="A154" t="str">
            <v>4803190</v>
          </cell>
          <cell r="B154" t="str">
            <v>OTROS GASTOS POR SERVICIOS</v>
          </cell>
          <cell r="C154">
            <v>1400</v>
          </cell>
        </row>
        <row r="155">
          <cell r="A155" t="str">
            <v>480319009</v>
          </cell>
          <cell r="B155" t="str">
            <v>VARIOS</v>
          </cell>
          <cell r="C155">
            <v>1400</v>
          </cell>
        </row>
        <row r="156">
          <cell r="A156" t="str">
            <v>4805</v>
          </cell>
          <cell r="B156" t="str">
            <v>IMPUESTOS Y CONTRIBUCIONES</v>
          </cell>
          <cell r="C156">
            <v>1446.58</v>
          </cell>
        </row>
        <row r="157">
          <cell r="A157" t="str">
            <v>480501</v>
          </cell>
          <cell r="B157" t="str">
            <v>IMPUESTOS MUNICIPALES</v>
          </cell>
          <cell r="C157">
            <v>1444.32</v>
          </cell>
        </row>
        <row r="158">
          <cell r="A158" t="str">
            <v>4805010</v>
          </cell>
          <cell r="B158" t="str">
            <v>IMPUESTOS MUNICIPALES</v>
          </cell>
          <cell r="C158">
            <v>1444.32</v>
          </cell>
        </row>
        <row r="159">
          <cell r="A159" t="str">
            <v>480509</v>
          </cell>
          <cell r="B159" t="str">
            <v>OTROS IMPUESTOS Y CONTRIBUCIONES</v>
          </cell>
          <cell r="C159">
            <v>2.2599999999999998</v>
          </cell>
        </row>
        <row r="160">
          <cell r="A160" t="str">
            <v>4805090</v>
          </cell>
          <cell r="B160" t="str">
            <v>OTROS IMPUESTOS Y CONTRIBUCIONES</v>
          </cell>
          <cell r="C160">
            <v>2.2599999999999998</v>
          </cell>
        </row>
        <row r="161">
          <cell r="A161" t="str">
            <v>480509003</v>
          </cell>
          <cell r="B161" t="str">
            <v>IMPUESTO A LAS OPERACIONES FINANCIERAS</v>
          </cell>
          <cell r="C161">
            <v>2.2599999999999998</v>
          </cell>
        </row>
        <row r="162">
          <cell r="A162" t="str">
            <v>49</v>
          </cell>
          <cell r="B162" t="str">
            <v>GASTOS EXTRAORDINARIOS Y DE EJERCICIOS ANTERIORES</v>
          </cell>
          <cell r="C162">
            <v>714.61</v>
          </cell>
        </row>
        <row r="163">
          <cell r="A163" t="str">
            <v>4901</v>
          </cell>
          <cell r="B163" t="str">
            <v>GASTOS EXTRAORDINARIOS</v>
          </cell>
          <cell r="C163">
            <v>702.75</v>
          </cell>
        </row>
        <row r="164">
          <cell r="A164" t="str">
            <v>490109</v>
          </cell>
          <cell r="B164" t="str">
            <v>OTROS GASTOS EXTRAORDINARIOS</v>
          </cell>
          <cell r="C164">
            <v>702.75</v>
          </cell>
        </row>
        <row r="165">
          <cell r="A165" t="str">
            <v>4901090</v>
          </cell>
          <cell r="B165" t="str">
            <v>OTROS GASTOS EXTRAORDINARIOS</v>
          </cell>
          <cell r="C165">
            <v>702.75</v>
          </cell>
        </row>
        <row r="166">
          <cell r="A166" t="str">
            <v>490109009</v>
          </cell>
          <cell r="B166" t="str">
            <v>OTROS</v>
          </cell>
          <cell r="C166">
            <v>702.75</v>
          </cell>
        </row>
        <row r="167">
          <cell r="A167" t="str">
            <v>49010900901</v>
          </cell>
          <cell r="B167" t="str">
            <v>IMPUESTO SOBRE LA RENTA</v>
          </cell>
          <cell r="C167">
            <v>702.75</v>
          </cell>
        </row>
        <row r="168">
          <cell r="A168" t="str">
            <v>4902</v>
          </cell>
          <cell r="B168" t="str">
            <v>GASTOS DE EJERCICIOS ANTERIORES</v>
          </cell>
          <cell r="C168">
            <v>11.86</v>
          </cell>
        </row>
        <row r="169">
          <cell r="A169" t="str">
            <v>490209</v>
          </cell>
          <cell r="B169" t="str">
            <v>OTROS GASTOS DE EJERCICIOS ANTERIORES</v>
          </cell>
          <cell r="C169">
            <v>11.86</v>
          </cell>
        </row>
        <row r="170">
          <cell r="A170" t="str">
            <v>4902090</v>
          </cell>
          <cell r="B170" t="str">
            <v>OTROS GASTOS DE EJERCICIOS ANTERIORES</v>
          </cell>
          <cell r="C170">
            <v>11.86</v>
          </cell>
        </row>
        <row r="171">
          <cell r="A171" t="str">
            <v>5</v>
          </cell>
          <cell r="B171" t="str">
            <v>INGRESOS</v>
          </cell>
          <cell r="C171">
            <v>-10524.18</v>
          </cell>
        </row>
        <row r="172">
          <cell r="A172" t="str">
            <v>57</v>
          </cell>
          <cell r="B172" t="str">
            <v>INGRESOS FINANCIEROS Y DE INVERSION</v>
          </cell>
          <cell r="C172">
            <v>-10409.39</v>
          </cell>
        </row>
        <row r="173">
          <cell r="A173" t="str">
            <v>5701</v>
          </cell>
          <cell r="B173" t="str">
            <v>DEPOSITOS</v>
          </cell>
          <cell r="C173">
            <v>-6975.56</v>
          </cell>
        </row>
        <row r="174">
          <cell r="A174" t="str">
            <v>570101</v>
          </cell>
          <cell r="B174" t="str">
            <v>INGRESOS POR DEPOSITOS EN BANCOS</v>
          </cell>
          <cell r="C174">
            <v>-6975.56</v>
          </cell>
        </row>
        <row r="175">
          <cell r="A175" t="str">
            <v>5701010</v>
          </cell>
          <cell r="B175" t="str">
            <v>INGRESOS POR DEPOSITOS EN BANCOS</v>
          </cell>
          <cell r="C175">
            <v>-6975.56</v>
          </cell>
        </row>
        <row r="176">
          <cell r="A176" t="str">
            <v>570101001</v>
          </cell>
          <cell r="B176" t="str">
            <v>INTERESES</v>
          </cell>
          <cell r="C176">
            <v>-6867.07</v>
          </cell>
        </row>
        <row r="177">
          <cell r="A177" t="str">
            <v>57010100101</v>
          </cell>
          <cell r="B177" t="str">
            <v>CUENTAS DE AHORRO</v>
          </cell>
          <cell r="C177">
            <v>-192.02</v>
          </cell>
        </row>
        <row r="178">
          <cell r="A178" t="str">
            <v>57010100102</v>
          </cell>
          <cell r="B178" t="str">
            <v>DEPOSITOS A PLAZOS</v>
          </cell>
          <cell r="C178">
            <v>-6675.05</v>
          </cell>
        </row>
        <row r="179">
          <cell r="A179" t="str">
            <v>570101002</v>
          </cell>
          <cell r="B179" t="str">
            <v>OTROS</v>
          </cell>
          <cell r="C179">
            <v>-108.49</v>
          </cell>
        </row>
        <row r="180">
          <cell r="A180" t="str">
            <v>57010100201</v>
          </cell>
          <cell r="B180" t="str">
            <v>RENDIMIENTOS SOBRE REPORTOS EN TITULOS GRAVADOS CO</v>
          </cell>
          <cell r="C180">
            <v>-108.49</v>
          </cell>
        </row>
        <row r="181">
          <cell r="A181" t="str">
            <v>5702</v>
          </cell>
          <cell r="B181" t="str">
            <v>POR INVERSIONES EN VALORES</v>
          </cell>
          <cell r="C181">
            <v>-3433.83</v>
          </cell>
        </row>
        <row r="182">
          <cell r="A182" t="str">
            <v>570201</v>
          </cell>
          <cell r="B182" t="str">
            <v>INGRESOS POR VALORES EMITIDOS POR EL GOBIERNO CENT</v>
          </cell>
          <cell r="C182">
            <v>-3433.83</v>
          </cell>
        </row>
        <row r="183">
          <cell r="A183" t="str">
            <v>5702011</v>
          </cell>
          <cell r="B183" t="str">
            <v>MONEDA NACIONAL</v>
          </cell>
          <cell r="C183">
            <v>-3433.83</v>
          </cell>
        </row>
        <row r="184">
          <cell r="A184" t="str">
            <v>570201101</v>
          </cell>
          <cell r="B184" t="str">
            <v>INTERESES - MONEDA NACIONAL</v>
          </cell>
          <cell r="C184">
            <v>-3433.83</v>
          </cell>
        </row>
        <row r="185">
          <cell r="A185" t="str">
            <v>57020110102</v>
          </cell>
          <cell r="B185" t="str">
            <v>FONDO SOCIAL PARA LA VIVIENDA</v>
          </cell>
          <cell r="C185">
            <v>-1144.32</v>
          </cell>
        </row>
        <row r="186">
          <cell r="A186" t="str">
            <v>57020110106</v>
          </cell>
          <cell r="B186" t="str">
            <v>LETES$</v>
          </cell>
          <cell r="C186">
            <v>-2289.5100000000002</v>
          </cell>
        </row>
        <row r="187">
          <cell r="A187" t="str">
            <v>59</v>
          </cell>
          <cell r="B187" t="str">
            <v>INGRESOS EXTRAORDINARIOS Y DE EJERCICIOS ANTERIORE</v>
          </cell>
          <cell r="C187">
            <v>-114.79</v>
          </cell>
        </row>
        <row r="188">
          <cell r="A188" t="str">
            <v>5901</v>
          </cell>
          <cell r="B188" t="str">
            <v>EXTRAORDINARIOS</v>
          </cell>
          <cell r="C188">
            <v>-114.79</v>
          </cell>
        </row>
        <row r="189">
          <cell r="A189" t="str">
            <v>590104</v>
          </cell>
          <cell r="B189" t="str">
            <v>INGRESOS POR RECUPERACION DE GASTOS</v>
          </cell>
          <cell r="C189">
            <v>-114.79</v>
          </cell>
        </row>
        <row r="190">
          <cell r="A190" t="str">
            <v>5901040</v>
          </cell>
          <cell r="B190" t="str">
            <v>INGRESOS POR RECUPERACION DE GASTOS</v>
          </cell>
          <cell r="C190">
            <v>-114.79</v>
          </cell>
        </row>
        <row r="191">
          <cell r="A191" t="str">
            <v>8</v>
          </cell>
          <cell r="B191" t="str">
            <v>CUENTAS DE CONTROL</v>
          </cell>
          <cell r="C191">
            <v>252400</v>
          </cell>
        </row>
        <row r="192">
          <cell r="A192" t="str">
            <v>81</v>
          </cell>
          <cell r="B192" t="str">
            <v>CUENTAS DE CONTROL DEUDORAS</v>
          </cell>
          <cell r="C192">
            <v>252400</v>
          </cell>
        </row>
        <row r="193">
          <cell r="A193" t="str">
            <v>8103</v>
          </cell>
          <cell r="B193" t="str">
            <v>VALORES Y BIENES DADOS EN CUSTODIA</v>
          </cell>
          <cell r="C193">
            <v>252400</v>
          </cell>
        </row>
        <row r="194">
          <cell r="A194" t="str">
            <v>810301</v>
          </cell>
          <cell r="B194" t="str">
            <v>TITULOS VALORES DADOS EN CUSTODIA</v>
          </cell>
          <cell r="C194">
            <v>252400</v>
          </cell>
        </row>
        <row r="195">
          <cell r="A195" t="str">
            <v>8103010</v>
          </cell>
          <cell r="B195" t="str">
            <v>TITULOS VALORES DADOS EN CUSTODIA</v>
          </cell>
          <cell r="C195">
            <v>252400</v>
          </cell>
        </row>
        <row r="196">
          <cell r="A196" t="str">
            <v>810301001</v>
          </cell>
          <cell r="B196" t="str">
            <v>CEDEVAL</v>
          </cell>
          <cell r="C196">
            <v>252400</v>
          </cell>
        </row>
        <row r="197">
          <cell r="A197" t="str">
            <v>9</v>
          </cell>
          <cell r="B197" t="str">
            <v>CUENTAS DE CONTROL POR CONTRA</v>
          </cell>
          <cell r="C197">
            <v>-252400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workbookViewId="0">
      <selection activeCell="B10" sqref="B10"/>
    </sheetView>
  </sheetViews>
  <sheetFormatPr baseColWidth="10" defaultRowHeight="15" x14ac:dyDescent="0.25"/>
  <cols>
    <col min="1" max="1" width="9.140625" customWidth="1"/>
    <col min="2" max="2" width="55" bestFit="1" customWidth="1"/>
    <col min="3" max="3" width="17.85546875" style="3" bestFit="1" customWidth="1"/>
    <col min="4" max="4" width="6.28515625" customWidth="1"/>
    <col min="5" max="5" width="51.5703125" bestFit="1" customWidth="1"/>
    <col min="6" max="6" width="17.85546875" style="3" customWidth="1"/>
    <col min="7" max="7" width="15.7109375" customWidth="1"/>
  </cols>
  <sheetData>
    <row r="1" spans="1:6" x14ac:dyDescent="0.25">
      <c r="D1" s="1" t="s">
        <v>0</v>
      </c>
      <c r="F1" s="2"/>
    </row>
    <row r="3" spans="1:6" x14ac:dyDescent="0.25">
      <c r="A3" s="7" t="s">
        <v>47</v>
      </c>
      <c r="B3" s="5"/>
      <c r="C3" s="6"/>
      <c r="D3" s="5"/>
      <c r="E3" s="5"/>
      <c r="F3" s="6"/>
    </row>
    <row r="4" spans="1:6" x14ac:dyDescent="0.25">
      <c r="A4" s="5"/>
      <c r="B4" s="5"/>
      <c r="C4" s="6"/>
      <c r="D4" s="5"/>
      <c r="E4" s="5"/>
      <c r="F4" s="6"/>
    </row>
    <row r="5" spans="1:6" x14ac:dyDescent="0.25">
      <c r="A5" s="15" t="s">
        <v>48</v>
      </c>
      <c r="B5" s="16" t="s">
        <v>49</v>
      </c>
      <c r="C5" s="2"/>
      <c r="D5" s="16">
        <v>2</v>
      </c>
      <c r="E5" s="16" t="s">
        <v>50</v>
      </c>
    </row>
    <row r="6" spans="1:6" x14ac:dyDescent="0.25">
      <c r="A6" s="9" t="s">
        <v>51</v>
      </c>
      <c r="B6" t="s">
        <v>52</v>
      </c>
      <c r="C6" s="3">
        <f>IF(ISERROR(VLOOKUP(A6,[1]Hoja1!A$1:C$65536,3,FALSE)),0,(VLOOKUP(A6,[1]Hoja1!A$1:C$65536,3,FALSE)))</f>
        <v>1173.3499999999999</v>
      </c>
      <c r="D6" s="9" t="s">
        <v>53</v>
      </c>
      <c r="E6" t="s">
        <v>54</v>
      </c>
      <c r="F6" s="3">
        <f>IF(ISERROR(VLOOKUP(D6,[1]Hoja1!A$1:C$65536,3,FALSE)),0,(VLOOKUP(D6,[1]Hoja1!A$1:C$65536,3,FALSE)))</f>
        <v>0</v>
      </c>
    </row>
    <row r="7" spans="1:6" x14ac:dyDescent="0.25">
      <c r="A7" s="9" t="s">
        <v>55</v>
      </c>
      <c r="B7" t="s">
        <v>56</v>
      </c>
      <c r="C7" s="3">
        <f>IF(ISERROR(VLOOKUP(A7,[1]Hoja1!A$1:C$65536,3,FALSE)),0,(VLOOKUP(A7,[1]Hoja1!A$1:C$65536,3,FALSE)))</f>
        <v>827062.8</v>
      </c>
      <c r="D7" s="9" t="s">
        <v>57</v>
      </c>
      <c r="E7" t="s">
        <v>58</v>
      </c>
      <c r="F7" s="3">
        <f>IF(ISERROR(VLOOKUP(D7,[1]Hoja1!D$1:F$65536,3,FALSE)),0,(VLOOKUP(D7,[1]Hoja1!D$1:F$65536,3,FALSE)))</f>
        <v>0</v>
      </c>
    </row>
    <row r="8" spans="1:6" x14ac:dyDescent="0.25">
      <c r="A8" s="9" t="s">
        <v>59</v>
      </c>
      <c r="B8" t="s">
        <v>60</v>
      </c>
      <c r="C8" s="3">
        <f>IF(ISERROR(VLOOKUP(A8,[1]Hoja1!A$1:C$65536,3,FALSE)),0,(VLOOKUP(A8,[1]Hoja1!A$1:C$65536,3,FALSE)))</f>
        <v>165000</v>
      </c>
      <c r="D8" s="9" t="s">
        <v>61</v>
      </c>
      <c r="E8" t="s">
        <v>62</v>
      </c>
      <c r="F8" s="3">
        <f>IF(ISERROR(VLOOKUP(D8,[1]Hoja1!A$1:C$65536,3,FALSE)),0,(VLOOKUP(D8,[1]Hoja1!A$1:C$65536,3,FALSE)))</f>
        <v>0</v>
      </c>
    </row>
    <row r="9" spans="1:6" x14ac:dyDescent="0.25">
      <c r="A9" s="9" t="s">
        <v>63</v>
      </c>
      <c r="B9" t="s">
        <v>64</v>
      </c>
      <c r="C9" s="3">
        <f>IF(ISERROR(VLOOKUP(A9,[1]Hoja1!A$1:C$65536,3,FALSE)),0,(VLOOKUP(A9,[1]Hoja1!A$1:C$65536,3,FALSE)))</f>
        <v>0</v>
      </c>
      <c r="D9" s="9" t="s">
        <v>65</v>
      </c>
      <c r="E9" t="s">
        <v>66</v>
      </c>
      <c r="F9" s="3">
        <f>IF(ISERROR(VLOOKUP(D9,[1]Hoja1!A$1:C$65536,3,FALSE)),0,(VLOOKUP(D9,[1]Hoja1!A$1:C$65536,3,FALSE)))</f>
        <v>0</v>
      </c>
    </row>
    <row r="10" spans="1:6" x14ac:dyDescent="0.25">
      <c r="A10" s="9" t="s">
        <v>67</v>
      </c>
      <c r="B10" t="s">
        <v>68</v>
      </c>
      <c r="C10" s="3">
        <f>IF(ISERROR(VLOOKUP(A10,[1]Hoja1!A$1:C$65536,3,FALSE)),0,(VLOOKUP(A10,[1]Hoja1!A$1:C$65536,3,FALSE)))</f>
        <v>0</v>
      </c>
      <c r="D10" s="9" t="s">
        <v>69</v>
      </c>
      <c r="E10" t="s">
        <v>70</v>
      </c>
      <c r="F10" s="3">
        <f>IF(ISERROR(VLOOKUP(D10,[1]Hoja1!A$1:C$65536,3,FALSE)),0,(VLOOKUP(D10,[1]Hoja1!A$1:C$65536,3,FALSE)))</f>
        <v>0</v>
      </c>
    </row>
    <row r="11" spans="1:6" x14ac:dyDescent="0.25">
      <c r="A11" s="9" t="s">
        <v>71</v>
      </c>
      <c r="B11" t="s">
        <v>72</v>
      </c>
      <c r="C11" s="3">
        <f>IF(ISERROR(VLOOKUP(A11,[1]Hoja1!A$1:C$65536,3,FALSE)),0,(VLOOKUP(A11,[1]Hoja1!A$1:C$65536,3,FALSE)))</f>
        <v>0</v>
      </c>
      <c r="D11" s="9" t="s">
        <v>73</v>
      </c>
      <c r="E11" t="s">
        <v>74</v>
      </c>
      <c r="F11" s="3">
        <f>IF(ISERROR(VLOOKUP(D11,[1]Hoja1!A$1:C$65536,3,FALSE)),0,(VLOOKUP(D11,[1]Hoja1!A$1:C$65536,3,FALSE)))</f>
        <v>0</v>
      </c>
    </row>
    <row r="12" spans="1:6" x14ac:dyDescent="0.25">
      <c r="A12" s="9" t="s">
        <v>75</v>
      </c>
      <c r="B12" t="s">
        <v>76</v>
      </c>
      <c r="C12" s="3">
        <f>IF(ISERROR(VLOOKUP(A12,[1]Hoja1!A$1:C$65536,3,FALSE)),0,(VLOOKUP(A12,[1]Hoja1!A$1:C$65536,3,FALSE)))</f>
        <v>0</v>
      </c>
      <c r="D12" s="8" t="s">
        <v>77</v>
      </c>
      <c r="E12" t="s">
        <v>78</v>
      </c>
      <c r="F12" s="3">
        <f>-IF(ISERROR(VLOOKUP(D12,[1]Hoja1!A$1:C$65536,3,FALSE)),0,(VLOOKUP(D12,[1]Hoja1!A$1:C$65536,3,FALSE)))</f>
        <v>16493.13</v>
      </c>
    </row>
    <row r="13" spans="1:6" x14ac:dyDescent="0.25">
      <c r="A13" s="9" t="s">
        <v>79</v>
      </c>
      <c r="B13" t="s">
        <v>80</v>
      </c>
      <c r="C13" s="3">
        <f>IF(ISERROR(VLOOKUP(A13,[1]Hoja1!A$1:C$65536,3,FALSE)),0,(VLOOKUP(A13,[1]Hoja1!A$1:C$65536,3,FALSE)))</f>
        <v>0</v>
      </c>
      <c r="D13" s="9" t="s">
        <v>81</v>
      </c>
      <c r="E13" t="s">
        <v>82</v>
      </c>
      <c r="F13" s="3">
        <f>IF(ISERROR(VLOOKUP(D13,[1]Hoja1!A$1:C$65536,3,FALSE)),0,(VLOOKUP(D13,[1]Hoja1!A$1:C$65536,3,FALSE)))</f>
        <v>0</v>
      </c>
    </row>
    <row r="14" spans="1:6" x14ac:dyDescent="0.25">
      <c r="A14" s="9" t="s">
        <v>83</v>
      </c>
      <c r="B14" t="s">
        <v>84</v>
      </c>
      <c r="C14" s="11">
        <f>IF(ISERROR(VLOOKUP(A14,[1]Hoja1!A$1:C$65536,3,FALSE)),0,(VLOOKUP(A14,[1]Hoja1!A$1:C$65536,3,FALSE)))</f>
        <v>155893.85999999999</v>
      </c>
      <c r="D14" s="9" t="s">
        <v>85</v>
      </c>
      <c r="E14" t="s">
        <v>86</v>
      </c>
      <c r="F14" s="3">
        <f>IF(ISERROR(VLOOKUP(D14,[1]Hoja1!A$1:C$65536,3,FALSE)),0,(VLOOKUP(D14,[1]Hoja1!A$1:C$65536,3,FALSE)))</f>
        <v>0</v>
      </c>
    </row>
    <row r="15" spans="1:6" x14ac:dyDescent="0.25">
      <c r="B15" t="s">
        <v>87</v>
      </c>
      <c r="C15" s="3">
        <f>SUM(C6:C14)</f>
        <v>1149130.01</v>
      </c>
      <c r="E15" t="s">
        <v>88</v>
      </c>
      <c r="F15" s="10">
        <f>SUM(F6:F14)</f>
        <v>16493.13</v>
      </c>
    </row>
    <row r="16" spans="1:6" x14ac:dyDescent="0.25">
      <c r="D16" s="16">
        <v>3</v>
      </c>
      <c r="E16" s="16" t="s">
        <v>89</v>
      </c>
    </row>
    <row r="17" spans="1:6" x14ac:dyDescent="0.25">
      <c r="D17" s="9" t="s">
        <v>90</v>
      </c>
      <c r="E17" t="s">
        <v>91</v>
      </c>
      <c r="F17" s="3">
        <f>-IF(ISERROR(VLOOKUP(D17,[1]Hoja1!A$1:C$65536,3,FALSE)),0,(VLOOKUP(D17,[1]Hoja1!A$1:C$65536,3,FALSE)))</f>
        <v>965000</v>
      </c>
    </row>
    <row r="18" spans="1:6" x14ac:dyDescent="0.25">
      <c r="D18" s="9" t="s">
        <v>92</v>
      </c>
      <c r="E18" t="s">
        <v>93</v>
      </c>
      <c r="F18" s="3">
        <f>-IF(ISERROR(VLOOKUP(D18,[1]Hoja1!A$1:C$65536,3,FALSE)),0,(VLOOKUP(D18,[1]Hoja1!A$1:C$65536,3,FALSE)))</f>
        <v>0</v>
      </c>
    </row>
    <row r="19" spans="1:6" x14ac:dyDescent="0.25">
      <c r="D19" s="9" t="s">
        <v>94</v>
      </c>
      <c r="E19" t="s">
        <v>95</v>
      </c>
      <c r="F19" s="3">
        <f>-IF(ISERROR(VLOOKUP(D19,[1]Hoja1!A$1:C$65536,3,FALSE)),0,(VLOOKUP(D19,[1]Hoja1!A$1:C$65536,3,FALSE)))</f>
        <v>0</v>
      </c>
    </row>
    <row r="20" spans="1:6" x14ac:dyDescent="0.25">
      <c r="D20" s="9" t="s">
        <v>96</v>
      </c>
      <c r="E20" t="s">
        <v>97</v>
      </c>
      <c r="F20" s="3">
        <f>-IF(ISERROR(VLOOKUP(D20,[1]Hoja1!A$1:C$65536,3,FALSE)),0,(VLOOKUP(D20,[1]Hoja1!A$1:C$65536,3,FALSE)))</f>
        <v>0</v>
      </c>
    </row>
    <row r="21" spans="1:6" x14ac:dyDescent="0.25">
      <c r="D21" s="9" t="s">
        <v>98</v>
      </c>
      <c r="E21" t="s">
        <v>99</v>
      </c>
      <c r="F21" s="3">
        <f>-IF(ISERROR(VLOOKUP(D21,[1]Hoja1!A$1:C$65536,3,FALSE)),0,(VLOOKUP(D21,[1]Hoja1!A$1:C$65536,3,FALSE)))</f>
        <v>167007.47</v>
      </c>
    </row>
    <row r="22" spans="1:6" x14ac:dyDescent="0.25">
      <c r="D22" s="9" t="s">
        <v>100</v>
      </c>
      <c r="E22" t="s">
        <v>101</v>
      </c>
      <c r="F22" s="3">
        <f>-IF(ISERROR(VLOOKUP(D22,[1]Hoja1!A$1:C$65536,3,FALSE)),0,(VLOOKUP(D22,[1]Hoja1!A$1:C$65536,3,FALSE)))</f>
        <v>5481.55</v>
      </c>
    </row>
    <row r="23" spans="1:6" x14ac:dyDescent="0.25">
      <c r="D23" s="9" t="s">
        <v>102</v>
      </c>
      <c r="F23" s="3">
        <f>-IF(ISERROR(VLOOKUP(D23,[1]Hoja1!A$1:C$65536,3,FALSE)),0,(VLOOKUP(D23,[1]Hoja1!A$1:C$65536,3,FALSE)))</f>
        <v>0</v>
      </c>
    </row>
    <row r="24" spans="1:6" x14ac:dyDescent="0.25">
      <c r="D24" s="9" t="s">
        <v>103</v>
      </c>
      <c r="E24" t="s">
        <v>104</v>
      </c>
      <c r="F24" s="3">
        <f>-IF(ISERROR(VLOOKUP(D24,[1]Hoja1!A$1:C$65536,3,FALSE)),0,(VLOOKUP(D24,[1]Hoja1!A$1:C$65536,3,FALSE)))</f>
        <v>-7997.65</v>
      </c>
    </row>
    <row r="25" spans="1:6" x14ac:dyDescent="0.25">
      <c r="D25">
        <v>39</v>
      </c>
    </row>
    <row r="26" spans="1:6" x14ac:dyDescent="0.25">
      <c r="C26" s="3" t="s">
        <v>105</v>
      </c>
      <c r="E26" t="s">
        <v>106</v>
      </c>
      <c r="F26" s="10">
        <f>SUM(F17:F24)</f>
        <v>1129491.3700000001</v>
      </c>
    </row>
    <row r="28" spans="1:6" x14ac:dyDescent="0.25">
      <c r="A28" s="16">
        <v>4</v>
      </c>
      <c r="B28" s="16" t="s">
        <v>107</v>
      </c>
      <c r="C28" s="2"/>
      <c r="D28" s="16">
        <v>5</v>
      </c>
      <c r="E28" s="16" t="s">
        <v>108</v>
      </c>
    </row>
    <row r="29" spans="1:6" x14ac:dyDescent="0.25">
      <c r="A29" s="9" t="s">
        <v>1</v>
      </c>
      <c r="B29" t="s">
        <v>2</v>
      </c>
      <c r="C29" s="3">
        <f>IF(ISERROR(VLOOKUP(A29,[1]Hoja1!A$1:C$65536,3,FALSE)),0,(VLOOKUP(A29,[1]Hoja1!A$1:C$65536,3,FALSE)))</f>
        <v>0</v>
      </c>
      <c r="D29" s="9" t="s">
        <v>3</v>
      </c>
      <c r="E29" t="s">
        <v>4</v>
      </c>
      <c r="F29" s="3">
        <f>-IF(ISERROR(VLOOKUP(D29,[1]Hoja1!A$1:C$65536,3,FALSE)),0,(VLOOKUP(D29,[1]Hoja1!A$1:C$65536,3,FALSE)))</f>
        <v>0</v>
      </c>
    </row>
    <row r="30" spans="1:6" x14ac:dyDescent="0.25">
      <c r="A30" s="9" t="s">
        <v>5</v>
      </c>
      <c r="B30" t="s">
        <v>6</v>
      </c>
      <c r="C30" s="3">
        <f>IF(ISERROR(VLOOKUP(A30,[1]Hoja1!A$1:C$65536,3,FALSE)),0,(VLOOKUP(A30,[1]Hoja1!A$1:C$65536,3,FALSE)))</f>
        <v>0</v>
      </c>
      <c r="D30" s="9" t="s">
        <v>7</v>
      </c>
      <c r="E30" t="s">
        <v>8</v>
      </c>
      <c r="F30" s="3">
        <f>-IF(ISERROR(VLOOKUP(D30,[1]Hoja1!A$1:C$65536,3,FALSE)),0,(VLOOKUP(D30,[1]Hoja1!A$1:C$65536,3,FALSE)))</f>
        <v>0</v>
      </c>
    </row>
    <row r="31" spans="1:6" x14ac:dyDescent="0.25">
      <c r="A31" s="9" t="s">
        <v>9</v>
      </c>
      <c r="B31" t="s">
        <v>10</v>
      </c>
      <c r="C31" s="3">
        <f>IF(ISERROR(VLOOKUP(A31,[1]Hoja1!A$1:C$65536,3,FALSE)),0,(VLOOKUP(A31,[1]Hoja1!A$1:C$65536,3,FALSE)))</f>
        <v>0</v>
      </c>
      <c r="D31" s="9" t="s">
        <v>11</v>
      </c>
      <c r="E31" t="s">
        <v>109</v>
      </c>
      <c r="F31" s="3">
        <f>-IF(ISERROR(VLOOKUP(D31,[1]Hoja1!A$1:C$65536,3,FALSE)),0,(VLOOKUP(D31,[1]Hoja1!A$1:C$65536,3,FALSE)))</f>
        <v>0</v>
      </c>
    </row>
    <row r="32" spans="1:6" x14ac:dyDescent="0.25">
      <c r="A32" s="9" t="s">
        <v>13</v>
      </c>
      <c r="B32" t="s">
        <v>14</v>
      </c>
      <c r="C32" s="3">
        <f>IF(ISERROR(VLOOKUP(A32,[1]Hoja1!A$1:C$65536,3,FALSE)),0,(VLOOKUP(A32,[1]Hoja1!A$1:C$65536,3,FALSE)))</f>
        <v>0</v>
      </c>
      <c r="D32" s="9" t="s">
        <v>15</v>
      </c>
      <c r="E32" t="s">
        <v>110</v>
      </c>
      <c r="F32" s="3">
        <f>-IF(ISERROR(VLOOKUP(D32,[1]Hoja1!A$1:C$65536,3,FALSE)),0,(VLOOKUP(D32,[1]Hoja1!A$1:C$65536,3,FALSE)))</f>
        <v>0</v>
      </c>
    </row>
    <row r="33" spans="1:7" x14ac:dyDescent="0.25">
      <c r="A33" s="9" t="s">
        <v>17</v>
      </c>
      <c r="B33" t="s">
        <v>18</v>
      </c>
      <c r="C33" s="3">
        <f>IF(ISERROR(VLOOKUP(A33,[1]Hoja1!A$1:C$65536,3,FALSE)),0,(VLOOKUP(A33,[1]Hoja1!A$1:C$65536,3,FALSE)))</f>
        <v>0</v>
      </c>
      <c r="D33" s="9" t="s">
        <v>19</v>
      </c>
      <c r="E33" t="s">
        <v>111</v>
      </c>
      <c r="F33" s="3">
        <f>-IF(ISERROR(VLOOKUP(D33,[1]Hoja1!A$1:C$65536,3,FALSE)),0,(VLOOKUP(D33,[1]Hoja1!A$1:C$65536,3,FALSE)))</f>
        <v>0</v>
      </c>
    </row>
    <row r="34" spans="1:7" x14ac:dyDescent="0.25">
      <c r="A34" s="9" t="s">
        <v>21</v>
      </c>
      <c r="B34" t="s">
        <v>22</v>
      </c>
      <c r="C34" s="3">
        <f>IF(ISERROR(VLOOKUP(A34,[1]Hoja1!A$1:C$65536,3,FALSE)),0,(VLOOKUP(A34,[1]Hoja1!A$1:C$65536,3,FALSE)))</f>
        <v>0</v>
      </c>
      <c r="D34" s="9" t="s">
        <v>23</v>
      </c>
      <c r="E34" t="s">
        <v>24</v>
      </c>
      <c r="F34" s="3">
        <f>-IF(ISERROR(VLOOKUP(D34,[1]Hoja1!A$1:C$65536,3,FALSE)),0,(VLOOKUP(D34,[1]Hoja1!A$1:C$65536,3,FALSE)))</f>
        <v>0</v>
      </c>
    </row>
    <row r="35" spans="1:7" x14ac:dyDescent="0.25">
      <c r="A35" s="9" t="s">
        <v>25</v>
      </c>
      <c r="B35" t="s">
        <v>26</v>
      </c>
      <c r="C35" s="3">
        <f>IF(ISERROR(VLOOKUP(A35,[1]Hoja1!A$1:C$65536,3,FALSE)),0,(VLOOKUP(A35,[1]Hoja1!A$1:C$65536,3,FALSE)))</f>
        <v>40.54</v>
      </c>
      <c r="D35" s="9" t="s">
        <v>27</v>
      </c>
      <c r="E35" t="s">
        <v>28</v>
      </c>
      <c r="F35" s="3">
        <f>-IF(ISERROR(VLOOKUP(D35,[1]Hoja1!A$1:C$65536,3,FALSE)),0,(VLOOKUP(D35,[1]Hoja1!A$1:C$65536,3,FALSE)))</f>
        <v>10409.39</v>
      </c>
    </row>
    <row r="36" spans="1:7" x14ac:dyDescent="0.25">
      <c r="A36" s="9" t="s">
        <v>29</v>
      </c>
      <c r="B36" t="s">
        <v>30</v>
      </c>
      <c r="C36" s="3">
        <f>IF(ISERROR(VLOOKUP(A36,[1]Hoja1!A$1:C$65536,3,FALSE)),0,(VLOOKUP(A36,[1]Hoja1!A$1:C$65536,3,FALSE)))</f>
        <v>6623.52</v>
      </c>
      <c r="D36" s="9" t="s">
        <v>31</v>
      </c>
      <c r="E36" t="s">
        <v>112</v>
      </c>
      <c r="F36" s="3">
        <f>-IF(ISERROR(VLOOKUP(D36,[1]Hoja1!A$1:C$65536,3,FALSE)),0,(VLOOKUP(D36,[1]Hoja1!A$1:C$65536,3,FALSE)))</f>
        <v>0</v>
      </c>
    </row>
    <row r="37" spans="1:7" x14ac:dyDescent="0.25">
      <c r="A37" s="9" t="s">
        <v>33</v>
      </c>
      <c r="B37" t="s">
        <v>34</v>
      </c>
      <c r="C37" s="3">
        <f>IF(ISERROR(VLOOKUP(A37,[1]Hoja1!A$1:C$65536,3,FALSE)),0,(VLOOKUP(A37,[1]Hoja1!A$1:C$65536,3,FALSE)))</f>
        <v>714.61</v>
      </c>
      <c r="D37" s="9" t="s">
        <v>35</v>
      </c>
      <c r="E37" t="s">
        <v>113</v>
      </c>
      <c r="F37" s="3">
        <f>-IF(ISERROR(VLOOKUP(D37,[1]Hoja1!A$1:C$65536,3,FALSE)),0,(VLOOKUP(D37,[1]Hoja1!A$1:C$65536,3,FALSE)))</f>
        <v>114.79</v>
      </c>
    </row>
    <row r="38" spans="1:7" x14ac:dyDescent="0.25">
      <c r="B38" t="s">
        <v>37</v>
      </c>
      <c r="C38" s="10">
        <f>SUM(C29:C37)</f>
        <v>7378.67</v>
      </c>
      <c r="E38" t="s">
        <v>38</v>
      </c>
      <c r="F38" s="10">
        <f>SUM(F29:F37)</f>
        <v>10524.18</v>
      </c>
    </row>
    <row r="40" spans="1:7" x14ac:dyDescent="0.25">
      <c r="B40" t="s">
        <v>114</v>
      </c>
      <c r="C40" s="10">
        <f>C38+C15</f>
        <v>1156508.68</v>
      </c>
      <c r="E40" t="s">
        <v>114</v>
      </c>
      <c r="F40" s="10">
        <f>F38+F26+F15</f>
        <v>1156508.68</v>
      </c>
      <c r="G40" s="17">
        <f>+F40-C40</f>
        <v>0</v>
      </c>
    </row>
    <row r="42" spans="1:7" x14ac:dyDescent="0.25">
      <c r="A42">
        <v>6</v>
      </c>
      <c r="B42" t="s">
        <v>115</v>
      </c>
      <c r="D42">
        <v>7</v>
      </c>
      <c r="E42" t="s">
        <v>116</v>
      </c>
    </row>
    <row r="43" spans="1:7" x14ac:dyDescent="0.25">
      <c r="A43" s="9" t="s">
        <v>117</v>
      </c>
      <c r="B43" t="s">
        <v>118</v>
      </c>
      <c r="C43" s="3">
        <f>IF(ISERROR(VLOOKUP(A43,[1]Hoja1!A$1:C$65536,3,FALSE)),0,(VLOOKUP(A43,[1]Hoja1!A$1:C$65536,3,FALSE)))</f>
        <v>0</v>
      </c>
      <c r="D43" s="9" t="s">
        <v>119</v>
      </c>
      <c r="E43" t="s">
        <v>116</v>
      </c>
      <c r="F43" s="3">
        <f>IF(ISERROR(VLOOKUP(D43,[1]Hoja1!D$1:F$65536,3,FALSE)),0,(VLOOKUP(D43,[1]Hoja1!D$1:F$65536,3,FALSE)))</f>
        <v>0</v>
      </c>
    </row>
    <row r="44" spans="1:7" x14ac:dyDescent="0.25">
      <c r="A44">
        <v>62</v>
      </c>
      <c r="B44" t="s">
        <v>120</v>
      </c>
      <c r="D44">
        <v>72</v>
      </c>
      <c r="E44" t="s">
        <v>121</v>
      </c>
    </row>
    <row r="45" spans="1:7" x14ac:dyDescent="0.25">
      <c r="B45" t="s">
        <v>122</v>
      </c>
      <c r="C45" s="10">
        <f>SUM(C43:C44)</f>
        <v>0</v>
      </c>
      <c r="E45" t="s">
        <v>123</v>
      </c>
      <c r="F45" s="10">
        <f>SUM(F43:F44)</f>
        <v>0</v>
      </c>
      <c r="G45" s="17">
        <f>+F45-C45</f>
        <v>0</v>
      </c>
    </row>
    <row r="47" spans="1:7" x14ac:dyDescent="0.25">
      <c r="A47">
        <v>8</v>
      </c>
      <c r="B47" t="s">
        <v>124</v>
      </c>
      <c r="D47">
        <v>9</v>
      </c>
      <c r="E47" t="s">
        <v>125</v>
      </c>
    </row>
    <row r="48" spans="1:7" x14ac:dyDescent="0.25">
      <c r="A48" s="9" t="s">
        <v>126</v>
      </c>
      <c r="B48" t="s">
        <v>127</v>
      </c>
      <c r="C48" s="3">
        <f>IF(ISERROR(VLOOKUP(A48,[1]Hoja1!A$1:C$65536,3,FALSE)),0,(VLOOKUP(A48,[1]Hoja1!A$1:C$65536,3,FALSE)))</f>
        <v>252400</v>
      </c>
      <c r="D48" s="9" t="s">
        <v>128</v>
      </c>
      <c r="E48" t="s">
        <v>125</v>
      </c>
      <c r="F48" s="3">
        <f>-IF(ISERROR(VLOOKUP(D48,[1]Hoja1!A$1:C$65536,3,FALSE)),0,(VLOOKUP(D48,[1]Hoja1!A$1:C$65536,3,FALSE)))</f>
        <v>252400</v>
      </c>
    </row>
    <row r="49" spans="2:7" x14ac:dyDescent="0.25">
      <c r="B49" t="s">
        <v>129</v>
      </c>
      <c r="C49" s="10">
        <f>SUM(C48)</f>
        <v>252400</v>
      </c>
      <c r="E49" t="s">
        <v>130</v>
      </c>
      <c r="F49" s="10">
        <f>SUM(F48)</f>
        <v>252400</v>
      </c>
      <c r="G49" s="17">
        <f>+F49-C49</f>
        <v>0</v>
      </c>
    </row>
    <row r="54" spans="2:7" x14ac:dyDescent="0.25">
      <c r="C54" t="s">
        <v>41</v>
      </c>
    </row>
    <row r="55" spans="2:7" x14ac:dyDescent="0.25">
      <c r="C55" s="3" t="s">
        <v>42</v>
      </c>
    </row>
    <row r="57" spans="2:7" x14ac:dyDescent="0.25">
      <c r="B57" t="s">
        <v>43</v>
      </c>
      <c r="F57" s="14" t="s">
        <v>44</v>
      </c>
    </row>
    <row r="58" spans="2:7" x14ac:dyDescent="0.25">
      <c r="B58" t="s">
        <v>45</v>
      </c>
      <c r="E58" s="14"/>
      <c r="F58" s="14" t="s">
        <v>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workbookViewId="0">
      <selection activeCell="A4" sqref="A4"/>
    </sheetView>
  </sheetViews>
  <sheetFormatPr baseColWidth="10" defaultRowHeight="15" x14ac:dyDescent="0.25"/>
  <cols>
    <col min="2" max="2" width="54.85546875" bestFit="1" customWidth="1"/>
    <col min="3" max="3" width="28" style="3" customWidth="1"/>
    <col min="4" max="4" width="12" bestFit="1" customWidth="1"/>
    <col min="5" max="5" width="54" bestFit="1" customWidth="1"/>
    <col min="6" max="6" width="21.5703125" style="3" bestFit="1" customWidth="1"/>
  </cols>
  <sheetData>
    <row r="1" spans="1:6" x14ac:dyDescent="0.25">
      <c r="C1" s="1" t="s">
        <v>0</v>
      </c>
      <c r="F1" s="2"/>
    </row>
    <row r="2" spans="1:6" x14ac:dyDescent="0.25">
      <c r="C2"/>
    </row>
    <row r="3" spans="1:6" x14ac:dyDescent="0.25">
      <c r="A3" s="4" t="s">
        <v>131</v>
      </c>
      <c r="B3" s="5"/>
      <c r="C3" s="5"/>
      <c r="D3" s="5"/>
      <c r="E3" s="5"/>
      <c r="F3" s="6"/>
    </row>
    <row r="4" spans="1:6" x14ac:dyDescent="0.25">
      <c r="A4" s="4"/>
      <c r="B4" s="5"/>
      <c r="C4" s="5"/>
      <c r="D4" s="5"/>
      <c r="E4" s="5"/>
      <c r="F4" s="6"/>
    </row>
    <row r="5" spans="1:6" x14ac:dyDescent="0.25">
      <c r="A5" s="7"/>
      <c r="B5" s="5"/>
      <c r="C5" s="5"/>
      <c r="D5" s="5"/>
      <c r="E5" s="5"/>
      <c r="F5" s="6"/>
    </row>
    <row r="6" spans="1:6" x14ac:dyDescent="0.25">
      <c r="A6" s="7"/>
      <c r="B6" s="5"/>
      <c r="C6" s="5"/>
      <c r="D6" s="5"/>
      <c r="E6" s="5"/>
      <c r="F6" s="6"/>
    </row>
    <row r="7" spans="1:6" x14ac:dyDescent="0.25">
      <c r="A7" s="7"/>
      <c r="B7" s="5"/>
      <c r="C7" s="5"/>
      <c r="D7" s="5"/>
      <c r="E7" s="5"/>
      <c r="F7" s="6"/>
    </row>
    <row r="8" spans="1:6" x14ac:dyDescent="0.25">
      <c r="A8" s="8" t="s">
        <v>1</v>
      </c>
      <c r="B8" t="s">
        <v>2</v>
      </c>
      <c r="C8" s="3">
        <f>IF(ISERROR(VLOOKUP(A8,[1]Hoja1!A$1:C$65536,3,FALSE)),0,(VLOOKUP(A8,[1]Hoja1!A$1:C$65536,3,FALSE)))</f>
        <v>0</v>
      </c>
      <c r="D8" s="9" t="s">
        <v>3</v>
      </c>
      <c r="E8" t="s">
        <v>4</v>
      </c>
      <c r="F8" s="3">
        <f>-IF(ISERROR(VLOOKUP(D8,[1]Hoja1!A$1:C$65536,3,FALSE)),0,(VLOOKUP(D8,[1]Hoja1!A$1:C$65536,3,FALSE)))</f>
        <v>0</v>
      </c>
    </row>
    <row r="9" spans="1:6" x14ac:dyDescent="0.25">
      <c r="A9" s="8" t="s">
        <v>5</v>
      </c>
      <c r="B9" t="s">
        <v>6</v>
      </c>
      <c r="C9" s="3">
        <f>IF(ISERROR(VLOOKUP(A9,[1]Hoja1!A$1:C$65536,3,FALSE)),0,(VLOOKUP(A9,[1]Hoja1!A$1:C$65536,3,FALSE)))</f>
        <v>0</v>
      </c>
      <c r="D9" s="9" t="s">
        <v>7</v>
      </c>
      <c r="E9" t="s">
        <v>8</v>
      </c>
      <c r="F9" s="3">
        <f>-IF(ISERROR(VLOOKUP(D9,[1]Hoja1!A$1:C$65536,3,FALSE)),0,(VLOOKUP(D9,[1]Hoja1!A$1:C$65536,3,FALSE)))</f>
        <v>0</v>
      </c>
    </row>
    <row r="10" spans="1:6" x14ac:dyDescent="0.25">
      <c r="A10" s="8" t="s">
        <v>9</v>
      </c>
      <c r="B10" t="s">
        <v>10</v>
      </c>
      <c r="C10" s="3">
        <f>IF(ISERROR(VLOOKUP(A10,[1]Hoja1!A$1:C$65536,3,FALSE)),0,(VLOOKUP(A10,[1]Hoja1!A$1:C$65536,3,FALSE)))</f>
        <v>0</v>
      </c>
      <c r="D10" s="9" t="s">
        <v>11</v>
      </c>
      <c r="E10" t="s">
        <v>12</v>
      </c>
      <c r="F10" s="3">
        <f>-IF(ISERROR(VLOOKUP(D10,[1]Hoja1!A$1:C$65536,3,FALSE)),0,(VLOOKUP(D10,[1]Hoja1!A$1:C$65536,3,FALSE)))</f>
        <v>0</v>
      </c>
    </row>
    <row r="11" spans="1:6" x14ac:dyDescent="0.25">
      <c r="A11" s="8" t="s">
        <v>13</v>
      </c>
      <c r="B11" t="s">
        <v>14</v>
      </c>
      <c r="C11" s="3">
        <f>IF(ISERROR(VLOOKUP(A11,[1]Hoja1!A$1:C$65536,3,FALSE)),0,(VLOOKUP(A11,[1]Hoja1!A$1:C$65536,3,FALSE)))</f>
        <v>0</v>
      </c>
      <c r="D11" s="9" t="s">
        <v>15</v>
      </c>
      <c r="E11" t="s">
        <v>16</v>
      </c>
      <c r="F11" s="3">
        <f>-IF(ISERROR(VLOOKUP(D11,[1]Hoja1!A$1:C$65536,3,FALSE)),0,(VLOOKUP(D11,[1]Hoja1!A$1:C$65536,3,FALSE)))</f>
        <v>0</v>
      </c>
    </row>
    <row r="12" spans="1:6" x14ac:dyDescent="0.25">
      <c r="A12" s="8" t="s">
        <v>17</v>
      </c>
      <c r="B12" t="s">
        <v>18</v>
      </c>
      <c r="C12" s="3">
        <f>IF(ISERROR(VLOOKUP(A12,[1]Hoja1!A$1:C$65536,3,FALSE)),0,(VLOOKUP(A12,[1]Hoja1!A$1:C$65536,3,FALSE)))</f>
        <v>0</v>
      </c>
      <c r="D12" s="9" t="s">
        <v>19</v>
      </c>
      <c r="E12" t="s">
        <v>20</v>
      </c>
      <c r="F12" s="3">
        <f>-IF(ISERROR(VLOOKUP(D12,[1]Hoja1!A$1:C$65536,3,FALSE)),0,(VLOOKUP(D12,[1]Hoja1!A$1:C$65536,3,FALSE)))</f>
        <v>0</v>
      </c>
    </row>
    <row r="13" spans="1:6" x14ac:dyDescent="0.25">
      <c r="A13" s="8" t="s">
        <v>21</v>
      </c>
      <c r="B13" t="s">
        <v>22</v>
      </c>
      <c r="C13" s="3">
        <f>IF(ISERROR(VLOOKUP(A13,[1]Hoja1!A$1:C$65536,3,FALSE)),0,(VLOOKUP(A13,[1]Hoja1!A$1:C$65536,3,FALSE)))</f>
        <v>0</v>
      </c>
      <c r="D13" s="9" t="s">
        <v>23</v>
      </c>
      <c r="E13" t="s">
        <v>24</v>
      </c>
      <c r="F13" s="3">
        <f>-IF(ISERROR(VLOOKUP(D13,[1]Hoja1!A$1:C$65536,3,FALSE)),0,(VLOOKUP(D13,[1]Hoja1!A$1:C$65536,3,FALSE)))</f>
        <v>0</v>
      </c>
    </row>
    <row r="14" spans="1:6" x14ac:dyDescent="0.25">
      <c r="A14" s="8" t="s">
        <v>25</v>
      </c>
      <c r="B14" t="s">
        <v>26</v>
      </c>
      <c r="C14" s="3">
        <f>IF(ISERROR(VLOOKUP(A14,[1]Hoja1!A$1:C$65536,3,FALSE)),0,(VLOOKUP(A14,[1]Hoja1!A$1:C$65536,3,FALSE)))</f>
        <v>40.54</v>
      </c>
      <c r="D14" s="9" t="s">
        <v>27</v>
      </c>
      <c r="E14" t="s">
        <v>28</v>
      </c>
      <c r="F14" s="3">
        <f>-IF(ISERROR(VLOOKUP(D14,[1]Hoja1!A$1:C$65536,3,FALSE)),0,(VLOOKUP(D14,[1]Hoja1!A$1:C$65536,3,FALSE)))</f>
        <v>10409.39</v>
      </c>
    </row>
    <row r="15" spans="1:6" x14ac:dyDescent="0.25">
      <c r="A15" s="8" t="s">
        <v>29</v>
      </c>
      <c r="B15" t="s">
        <v>30</v>
      </c>
      <c r="C15" s="3">
        <f>IF(ISERROR(VLOOKUP(A15,[1]Hoja1!A$1:C$65536,3,FALSE)),0,(VLOOKUP(A15,[1]Hoja1!A$1:C$65536,3,FALSE)))</f>
        <v>6623.52</v>
      </c>
      <c r="D15" s="9" t="s">
        <v>31</v>
      </c>
      <c r="E15" t="s">
        <v>32</v>
      </c>
      <c r="F15" s="3">
        <f>-IF(ISERROR(VLOOKUP(D15,[1]Hoja1!A$1:C$65536,3,FALSE)),0,(VLOOKUP(D15,[1]Hoja1!A$1:C$65536,3,FALSE)))</f>
        <v>0</v>
      </c>
    </row>
    <row r="16" spans="1:6" x14ac:dyDescent="0.25">
      <c r="A16" s="8" t="s">
        <v>33</v>
      </c>
      <c r="B16" t="s">
        <v>34</v>
      </c>
      <c r="C16" s="3">
        <f>IF(ISERROR(VLOOKUP(A16,[1]Hoja1!A$1:C$65536,3,FALSE)),0,(VLOOKUP(A16,[1]Hoja1!A$1:C$65536,3,FALSE)))</f>
        <v>714.61</v>
      </c>
      <c r="D16" s="9" t="s">
        <v>35</v>
      </c>
      <c r="E16" t="s">
        <v>36</v>
      </c>
      <c r="F16" s="3">
        <f>-IF(ISERROR(VLOOKUP(D16,[1]Hoja1!A$1:C$65536,3,FALSE)),0,(VLOOKUP(D16,[1]Hoja1!A$1:C$65536,3,FALSE)))</f>
        <v>114.79</v>
      </c>
    </row>
    <row r="17" spans="2:6" x14ac:dyDescent="0.25">
      <c r="B17" t="s">
        <v>37</v>
      </c>
      <c r="C17" s="10">
        <f>SUM(C8:C16)</f>
        <v>7378.67</v>
      </c>
      <c r="E17" t="s">
        <v>38</v>
      </c>
      <c r="F17" s="10">
        <f>SUM(F8:F16)</f>
        <v>10524.18</v>
      </c>
    </row>
    <row r="18" spans="2:6" x14ac:dyDescent="0.25">
      <c r="B18" t="s">
        <v>39</v>
      </c>
      <c r="C18" s="3">
        <f>+F17-C17</f>
        <v>3145.51</v>
      </c>
    </row>
    <row r="19" spans="2:6" x14ac:dyDescent="0.25">
      <c r="B19" t="s">
        <v>40</v>
      </c>
      <c r="C19" s="11">
        <f>SUM(C17:C18)</f>
        <v>10524.18</v>
      </c>
    </row>
    <row r="23" spans="2:6" x14ac:dyDescent="0.25">
      <c r="C23"/>
      <c r="D23" s="12" t="s">
        <v>41</v>
      </c>
    </row>
    <row r="24" spans="2:6" x14ac:dyDescent="0.25">
      <c r="D24" s="13" t="s">
        <v>42</v>
      </c>
    </row>
    <row r="26" spans="2:6" x14ac:dyDescent="0.25">
      <c r="B26" t="s">
        <v>43</v>
      </c>
      <c r="F26" s="14" t="s">
        <v>44</v>
      </c>
    </row>
    <row r="27" spans="2:6" x14ac:dyDescent="0.25">
      <c r="B27" t="s">
        <v>45</v>
      </c>
      <c r="F27" s="14" t="s">
        <v>46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BALCOM</vt:lpstr>
      <vt:lpstr>EST RES</vt:lpstr>
    </vt:vector>
  </TitlesOfParts>
  <Company>Banco Davivienda Salvadoreño, S.A.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CASTRO</dc:creator>
  <cp:lastModifiedBy>Ernesto GUERRA</cp:lastModifiedBy>
  <dcterms:created xsi:type="dcterms:W3CDTF">2017-04-25T14:59:06Z</dcterms:created>
  <dcterms:modified xsi:type="dcterms:W3CDTF">2017-04-25T15:31:19Z</dcterms:modified>
</cp:coreProperties>
</file>